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8515" windowHeight="13095"/>
  </bookViews>
  <sheets>
    <sheet name="Startseite" sheetId="1" r:id="rId1"/>
    <sheet name="WM 1 F o S dW" sheetId="2" r:id="rId2"/>
    <sheet name="DM 1 F o S dW" sheetId="3" r:id="rId3"/>
    <sheet name="WM 1 F o S ndW" sheetId="4" r:id="rId4"/>
    <sheet name="DM 1 F o S ndW" sheetId="5" r:id="rId5"/>
    <sheet name="DM 1 F m S dW" sheetId="6" r:id="rId6"/>
    <sheet name="DM 1 F m F ndW" sheetId="7" r:id="rId7"/>
  </sheets>
  <calcPr calcId="125725"/>
</workbook>
</file>

<file path=xl/calcChain.xml><?xml version="1.0" encoding="utf-8"?>
<calcChain xmlns="http://schemas.openxmlformats.org/spreadsheetml/2006/main">
  <c r="AH10" i="3"/>
  <c r="H4" i="7"/>
  <c r="E4"/>
  <c r="B4"/>
  <c r="H2"/>
  <c r="E2"/>
  <c r="B2"/>
  <c r="H4" i="6"/>
  <c r="E4"/>
  <c r="B4"/>
  <c r="H2"/>
  <c r="E2"/>
  <c r="B2"/>
  <c r="H4" i="5"/>
  <c r="E4"/>
  <c r="B4"/>
  <c r="H2"/>
  <c r="E2"/>
  <c r="B2"/>
  <c r="H4" i="4"/>
  <c r="E4"/>
  <c r="B4"/>
  <c r="H2"/>
  <c r="E2"/>
  <c r="B2"/>
  <c r="H4" i="3"/>
  <c r="E4"/>
  <c r="B4"/>
  <c r="H2"/>
  <c r="E2"/>
  <c r="B2"/>
  <c r="Y9" i="4" l="1"/>
  <c r="M32" i="7"/>
  <c r="J33"/>
  <c r="J10" l="1"/>
  <c r="J12" s="1"/>
  <c r="V10"/>
  <c r="V12" s="1"/>
  <c r="V60"/>
  <c r="J56"/>
  <c r="V33"/>
  <c r="V35" s="1"/>
  <c r="A32"/>
  <c r="M9"/>
  <c r="M55"/>
  <c r="A9"/>
  <c r="A55"/>
  <c r="M37" i="4"/>
  <c r="M9"/>
  <c r="Y37"/>
  <c r="A9"/>
  <c r="Y23"/>
  <c r="M23"/>
  <c r="A37"/>
  <c r="A23"/>
  <c r="J19" i="7"/>
  <c r="J24" s="1"/>
  <c r="J42"/>
  <c r="J47" s="1"/>
  <c r="V37"/>
  <c r="V40" s="1"/>
  <c r="V68"/>
  <c r="J37"/>
  <c r="J40" s="1"/>
  <c r="J65"/>
  <c r="J70" s="1"/>
  <c r="V22"/>
  <c r="V45"/>
  <c r="J22"/>
  <c r="J26" s="1"/>
  <c r="J68"/>
  <c r="V19"/>
  <c r="V24" s="1"/>
  <c r="V42"/>
  <c r="V47" s="1"/>
  <c r="J28"/>
  <c r="V65"/>
  <c r="V70" s="1"/>
  <c r="J14"/>
  <c r="J17" s="1"/>
  <c r="J45"/>
  <c r="J60"/>
  <c r="V14"/>
  <c r="J35"/>
  <c r="V56"/>
  <c r="A21" i="3"/>
  <c r="J36"/>
  <c r="J40" s="1"/>
  <c r="H4" i="2"/>
  <c r="H2"/>
  <c r="E4"/>
  <c r="A9" s="1"/>
  <c r="E2"/>
  <c r="B4"/>
  <c r="J48" s="1"/>
  <c r="B2"/>
  <c r="V17" i="7" l="1"/>
  <c r="V34" i="5"/>
  <c r="AH10"/>
  <c r="V10"/>
  <c r="J10"/>
  <c r="J10" i="2"/>
  <c r="J12" s="1"/>
  <c r="V10"/>
  <c r="V12" s="1"/>
  <c r="AH10"/>
  <c r="AH12" s="1"/>
  <c r="J10" i="6"/>
  <c r="J12" s="1"/>
  <c r="V10"/>
  <c r="V12" s="1"/>
  <c r="AH22" i="3"/>
  <c r="V10"/>
  <c r="J10"/>
  <c r="V24" i="4"/>
  <c r="V26" s="1"/>
  <c r="AH10"/>
  <c r="AH12" s="1"/>
  <c r="J10"/>
  <c r="J12" s="1"/>
  <c r="V10"/>
  <c r="V12" s="1"/>
  <c r="A9" i="3"/>
  <c r="Y9"/>
  <c r="M9"/>
  <c r="AH38" i="4"/>
  <c r="AH40" s="1"/>
  <c r="AH48"/>
  <c r="J33" i="6"/>
  <c r="J35" s="1"/>
  <c r="V56"/>
  <c r="V58" s="1"/>
  <c r="J56"/>
  <c r="V33"/>
  <c r="V35" s="1"/>
  <c r="V24" i="2"/>
  <c r="V26" s="1"/>
  <c r="A32" i="6"/>
  <c r="A9"/>
  <c r="A55"/>
  <c r="M9"/>
  <c r="M55"/>
  <c r="M32"/>
  <c r="A33" i="5"/>
  <c r="Y9"/>
  <c r="M33"/>
  <c r="A21"/>
  <c r="Y33"/>
  <c r="M21"/>
  <c r="A9"/>
  <c r="Y21"/>
  <c r="M9"/>
  <c r="A33" i="3"/>
  <c r="M33"/>
  <c r="Y21"/>
  <c r="Y33"/>
  <c r="M21"/>
  <c r="M23" i="2"/>
  <c r="M37"/>
  <c r="A37"/>
  <c r="Y23"/>
  <c r="M9"/>
  <c r="Y9"/>
  <c r="A23"/>
  <c r="Y37"/>
  <c r="V49" i="7"/>
  <c r="J72"/>
  <c r="J74"/>
  <c r="V26"/>
  <c r="V28"/>
  <c r="V51"/>
  <c r="V74" i="6"/>
  <c r="V68"/>
  <c r="V42"/>
  <c r="V47" s="1"/>
  <c r="V45"/>
  <c r="V60"/>
  <c r="V51"/>
  <c r="V65"/>
  <c r="V70" s="1"/>
  <c r="V37"/>
  <c r="J51" i="7"/>
  <c r="J49"/>
  <c r="V74"/>
  <c r="V72"/>
  <c r="J63"/>
  <c r="J58"/>
  <c r="V58"/>
  <c r="V63"/>
  <c r="V28" i="6"/>
  <c r="V22"/>
  <c r="V14"/>
  <c r="V19"/>
  <c r="V24" s="1"/>
  <c r="J65"/>
  <c r="J70" s="1"/>
  <c r="J60"/>
  <c r="J37"/>
  <c r="J42"/>
  <c r="J47" s="1"/>
  <c r="J68"/>
  <c r="J45"/>
  <c r="J14"/>
  <c r="J17" s="1"/>
  <c r="J19"/>
  <c r="J24" s="1"/>
  <c r="J22"/>
  <c r="J28" i="4"/>
  <c r="J32" s="1"/>
  <c r="J14"/>
  <c r="J18" s="1"/>
  <c r="AH20"/>
  <c r="AH14"/>
  <c r="AH18" s="1"/>
  <c r="V28"/>
  <c r="V42"/>
  <c r="AH28"/>
  <c r="AH42"/>
  <c r="V14"/>
  <c r="V18" s="1"/>
  <c r="J42"/>
  <c r="J46" s="1"/>
  <c r="V20"/>
  <c r="V34"/>
  <c r="V48"/>
  <c r="AH34"/>
  <c r="AH30" i="5"/>
  <c r="J34"/>
  <c r="J30"/>
  <c r="J24"/>
  <c r="J28" s="1"/>
  <c r="J18"/>
  <c r="AH18"/>
  <c r="AH42"/>
  <c r="V18"/>
  <c r="V36"/>
  <c r="V40" s="1"/>
  <c r="J42"/>
  <c r="V30"/>
  <c r="V42"/>
  <c r="V12"/>
  <c r="V16" s="1"/>
  <c r="V22"/>
  <c r="AH24"/>
  <c r="AH28" s="1"/>
  <c r="AH34"/>
  <c r="AH12"/>
  <c r="AH16" s="1"/>
  <c r="AH22"/>
  <c r="J36"/>
  <c r="J40" s="1"/>
  <c r="J12"/>
  <c r="J16" s="1"/>
  <c r="J22"/>
  <c r="V24"/>
  <c r="V28" s="1"/>
  <c r="AH36"/>
  <c r="AH40" s="1"/>
  <c r="J34" i="4"/>
  <c r="V38"/>
  <c r="V40" s="1"/>
  <c r="AH24"/>
  <c r="AH26" s="1"/>
  <c r="J38"/>
  <c r="J40" s="1"/>
  <c r="J20"/>
  <c r="J48"/>
  <c r="J24"/>
  <c r="J26" s="1"/>
  <c r="V22" i="3"/>
  <c r="J34"/>
  <c r="J38" s="1"/>
  <c r="AH34"/>
  <c r="J22"/>
  <c r="V34"/>
  <c r="J24"/>
  <c r="J28" s="1"/>
  <c r="V42"/>
  <c r="AH20" i="2"/>
  <c r="V18" i="3"/>
  <c r="AH36"/>
  <c r="AH40" s="1"/>
  <c r="V48" i="2"/>
  <c r="AH12" i="3"/>
  <c r="AH16" s="1"/>
  <c r="J30"/>
  <c r="V14" i="2"/>
  <c r="AH42" i="3"/>
  <c r="V24"/>
  <c r="V28" s="1"/>
  <c r="AH18"/>
  <c r="V12"/>
  <c r="J18"/>
  <c r="AH30"/>
  <c r="V36"/>
  <c r="V40" s="1"/>
  <c r="J42"/>
  <c r="J12"/>
  <c r="AH24"/>
  <c r="AH28" s="1"/>
  <c r="V30"/>
  <c r="AH24" i="2"/>
  <c r="AH26" s="1"/>
  <c r="AH38"/>
  <c r="AH40" s="1"/>
  <c r="AH28"/>
  <c r="AH32" s="1"/>
  <c r="V38"/>
  <c r="V40" s="1"/>
  <c r="AH34"/>
  <c r="V28"/>
  <c r="V32" s="1"/>
  <c r="V34"/>
  <c r="V20"/>
  <c r="V42"/>
  <c r="V46" s="1"/>
  <c r="AH14"/>
  <c r="AH48"/>
  <c r="AH42"/>
  <c r="AH46" s="1"/>
  <c r="J14"/>
  <c r="J20"/>
  <c r="J34"/>
  <c r="J42"/>
  <c r="J46" s="1"/>
  <c r="J28"/>
  <c r="J32" s="1"/>
  <c r="J24"/>
  <c r="J26" s="1"/>
  <c r="J38"/>
  <c r="J40" s="1"/>
  <c r="V63" i="6" l="1"/>
  <c r="V16" i="2"/>
  <c r="V17" i="6"/>
  <c r="V40"/>
  <c r="J40"/>
  <c r="J74"/>
  <c r="J44" i="4"/>
  <c r="V49" i="6"/>
  <c r="V72"/>
  <c r="J51"/>
  <c r="V26"/>
  <c r="J26"/>
  <c r="J72"/>
  <c r="J49"/>
  <c r="J63"/>
  <c r="J58"/>
  <c r="J28"/>
  <c r="AH38" i="3"/>
  <c r="V38" i="5"/>
  <c r="V30" i="4"/>
  <c r="V32"/>
  <c r="V46"/>
  <c r="V44"/>
  <c r="AH30"/>
  <c r="AH32"/>
  <c r="AH46"/>
  <c r="AH44"/>
  <c r="J26" i="5"/>
  <c r="AH26"/>
  <c r="J14"/>
  <c r="V14"/>
  <c r="AH14"/>
  <c r="AH38"/>
  <c r="V26"/>
  <c r="J38"/>
  <c r="AH44" i="2"/>
  <c r="V16" i="4"/>
  <c r="J16"/>
  <c r="AH16"/>
  <c r="J30"/>
  <c r="V26" i="3"/>
  <c r="AH14"/>
  <c r="J26"/>
  <c r="V18" i="2"/>
  <c r="AH30"/>
  <c r="J16" i="3"/>
  <c r="J14"/>
  <c r="V14"/>
  <c r="V16"/>
  <c r="AH26"/>
  <c r="V38"/>
  <c r="AH16" i="2"/>
  <c r="AH18"/>
  <c r="J44"/>
  <c r="V44"/>
  <c r="V30"/>
  <c r="J18"/>
  <c r="J30"/>
  <c r="J16"/>
</calcChain>
</file>

<file path=xl/comments1.xml><?xml version="1.0" encoding="utf-8"?>
<comments xmlns="http://schemas.openxmlformats.org/spreadsheetml/2006/main">
  <authors>
    <author>groth</author>
  </authors>
  <commentList>
    <comment ref="E11" authorId="0">
      <text>
        <r>
          <rPr>
            <b/>
            <sz val="9"/>
            <color indexed="81"/>
            <rFont val="Tahoma"/>
            <family val="2"/>
          </rPr>
          <t>lichte
Höhe</t>
        </r>
        <r>
          <rPr>
            <sz val="9"/>
            <color indexed="81"/>
            <rFont val="Tahoma"/>
            <family val="2"/>
          </rPr>
          <t xml:space="preserve">
</t>
        </r>
      </text>
    </comment>
    <comment ref="E13" authorId="0">
      <text>
        <r>
          <rPr>
            <b/>
            <sz val="9"/>
            <color indexed="81"/>
            <rFont val="Tahoma"/>
            <family val="2"/>
          </rPr>
          <t>lichte
Weite</t>
        </r>
        <r>
          <rPr>
            <sz val="9"/>
            <color indexed="81"/>
            <rFont val="Tahoma"/>
            <family val="2"/>
          </rPr>
          <t xml:space="preserve">
</t>
        </r>
      </text>
    </comment>
    <comment ref="E15" authorId="0">
      <text>
        <r>
          <rPr>
            <b/>
            <sz val="9"/>
            <color indexed="81"/>
            <rFont val="Tahoma"/>
            <family val="2"/>
          </rPr>
          <t>Glasdicke</t>
        </r>
        <r>
          <rPr>
            <sz val="9"/>
            <color indexed="81"/>
            <rFont val="Tahoma"/>
            <family val="2"/>
          </rPr>
          <t xml:space="preserve">
</t>
        </r>
      </text>
    </comment>
    <comment ref="E17" authorId="0">
      <text>
        <r>
          <rPr>
            <b/>
            <sz val="9"/>
            <color indexed="81"/>
            <rFont val="Tahoma"/>
            <family val="2"/>
          </rPr>
          <t>Abstand zwischen Oberkante Wandöffnung und Unterkante Laufschiene (nur bei Wandmontage)</t>
        </r>
        <r>
          <rPr>
            <sz val="9"/>
            <color indexed="81"/>
            <rFont val="Tahoma"/>
            <family val="2"/>
          </rPr>
          <t xml:space="preserve">
</t>
        </r>
      </text>
    </comment>
    <comment ref="E19" authorId="0">
      <text>
        <r>
          <rPr>
            <b/>
            <sz val="9"/>
            <color indexed="81"/>
            <rFont val="Tahoma"/>
            <family val="2"/>
          </rPr>
          <t>Griffabstand 1</t>
        </r>
        <r>
          <rPr>
            <sz val="9"/>
            <color indexed="81"/>
            <rFont val="Tahoma"/>
            <family val="2"/>
          </rPr>
          <t xml:space="preserve">
</t>
        </r>
      </text>
    </comment>
    <comment ref="E21" authorId="0">
      <text>
        <r>
          <rPr>
            <b/>
            <sz val="9"/>
            <color indexed="81"/>
            <rFont val="Tahoma"/>
            <family val="2"/>
          </rPr>
          <t>Griffabstand 2</t>
        </r>
        <r>
          <rPr>
            <sz val="9"/>
            <color indexed="81"/>
            <rFont val="Tahoma"/>
            <family val="2"/>
          </rPr>
          <t xml:space="preserve">
</t>
        </r>
      </text>
    </comment>
  </commentList>
</comments>
</file>

<file path=xl/comments2.xml><?xml version="1.0" encoding="utf-8"?>
<comments xmlns="http://schemas.openxmlformats.org/spreadsheetml/2006/main">
  <authors>
    <author>groth</author>
  </authors>
  <commentList>
    <comment ref="A10" authorId="0">
      <text>
        <r>
          <rPr>
            <b/>
            <sz val="9"/>
            <color indexed="81"/>
            <rFont val="Tahoma"/>
            <family val="2"/>
          </rPr>
          <t>Bohrhöhe</t>
        </r>
        <r>
          <rPr>
            <sz val="9"/>
            <color indexed="81"/>
            <rFont val="Tahoma"/>
            <family val="2"/>
          </rPr>
          <t xml:space="preserve">
</t>
        </r>
      </text>
    </comment>
    <comment ref="I10" authorId="0">
      <text>
        <r>
          <rPr>
            <b/>
            <sz val="9"/>
            <color indexed="81"/>
            <rFont val="Tahoma"/>
            <family val="2"/>
          </rPr>
          <t>Bohrhöhe</t>
        </r>
        <r>
          <rPr>
            <sz val="9"/>
            <color indexed="81"/>
            <rFont val="Tahoma"/>
            <family val="2"/>
          </rPr>
          <t xml:space="preserve">
</t>
        </r>
      </text>
    </comment>
    <comment ref="M10" authorId="0">
      <text>
        <r>
          <rPr>
            <b/>
            <sz val="9"/>
            <color indexed="81"/>
            <rFont val="Tahoma"/>
            <family val="2"/>
          </rPr>
          <t>Bohrhöhe</t>
        </r>
        <r>
          <rPr>
            <sz val="9"/>
            <color indexed="81"/>
            <rFont val="Tahoma"/>
            <family val="2"/>
          </rPr>
          <t xml:space="preserve">
</t>
        </r>
      </text>
    </comment>
    <comment ref="U10" authorId="0">
      <text>
        <r>
          <rPr>
            <b/>
            <sz val="9"/>
            <color indexed="81"/>
            <rFont val="Tahoma"/>
            <family val="2"/>
          </rPr>
          <t>Bohrhöhe</t>
        </r>
        <r>
          <rPr>
            <sz val="9"/>
            <color indexed="81"/>
            <rFont val="Tahoma"/>
            <family val="2"/>
          </rPr>
          <t xml:space="preserve">
</t>
        </r>
      </text>
    </comment>
    <comment ref="Y10" authorId="0">
      <text>
        <r>
          <rPr>
            <b/>
            <sz val="9"/>
            <color indexed="81"/>
            <rFont val="Tahoma"/>
            <family val="2"/>
          </rPr>
          <t>Bohrhöhe</t>
        </r>
        <r>
          <rPr>
            <sz val="9"/>
            <color indexed="81"/>
            <rFont val="Tahoma"/>
            <family val="2"/>
          </rPr>
          <t xml:space="preserve">
</t>
        </r>
      </text>
    </comment>
    <comment ref="AG10" authorId="0">
      <text>
        <r>
          <rPr>
            <b/>
            <sz val="9"/>
            <color indexed="81"/>
            <rFont val="Tahoma"/>
            <family val="2"/>
          </rPr>
          <t>Bohrhöhe</t>
        </r>
        <r>
          <rPr>
            <sz val="9"/>
            <color indexed="81"/>
            <rFont val="Tahoma"/>
            <family val="2"/>
          </rPr>
          <t xml:space="preserve">
</t>
        </r>
      </text>
    </comment>
    <comment ref="A12" authorId="0">
      <text>
        <r>
          <rPr>
            <b/>
            <sz val="9"/>
            <color indexed="81"/>
            <rFont val="Tahoma"/>
            <family val="2"/>
          </rPr>
          <t>Glashöhe
Schiebetür</t>
        </r>
        <r>
          <rPr>
            <sz val="9"/>
            <color indexed="81"/>
            <rFont val="Tahoma"/>
            <family val="2"/>
          </rPr>
          <t xml:space="preserve">
</t>
        </r>
      </text>
    </comment>
    <comment ref="I12" authorId="0">
      <text>
        <r>
          <rPr>
            <b/>
            <sz val="9"/>
            <color indexed="81"/>
            <rFont val="Tahoma"/>
            <family val="2"/>
          </rPr>
          <t>Glashöhe
Schiebetür</t>
        </r>
        <r>
          <rPr>
            <sz val="9"/>
            <color indexed="81"/>
            <rFont val="Tahoma"/>
            <family val="2"/>
          </rPr>
          <t xml:space="preserve">
</t>
        </r>
      </text>
    </comment>
    <comment ref="M12" authorId="0">
      <text>
        <r>
          <rPr>
            <b/>
            <sz val="9"/>
            <color indexed="81"/>
            <rFont val="Tahoma"/>
            <family val="2"/>
          </rPr>
          <t>Glashöhe
Schiebetür</t>
        </r>
        <r>
          <rPr>
            <sz val="9"/>
            <color indexed="81"/>
            <rFont val="Tahoma"/>
            <family val="2"/>
          </rPr>
          <t xml:space="preserve">
</t>
        </r>
      </text>
    </comment>
    <comment ref="U12" authorId="0">
      <text>
        <r>
          <rPr>
            <b/>
            <sz val="9"/>
            <color indexed="81"/>
            <rFont val="Tahoma"/>
            <family val="2"/>
          </rPr>
          <t>Glashöhe
Schiebetür</t>
        </r>
        <r>
          <rPr>
            <sz val="9"/>
            <color indexed="81"/>
            <rFont val="Tahoma"/>
            <family val="2"/>
          </rPr>
          <t xml:space="preserve">
</t>
        </r>
      </text>
    </comment>
    <comment ref="Y12" authorId="0">
      <text>
        <r>
          <rPr>
            <b/>
            <sz val="9"/>
            <color indexed="81"/>
            <rFont val="Tahoma"/>
            <family val="2"/>
          </rPr>
          <t>Glashöhe
Schiebetür</t>
        </r>
        <r>
          <rPr>
            <sz val="9"/>
            <color indexed="81"/>
            <rFont val="Tahoma"/>
            <family val="2"/>
          </rPr>
          <t xml:space="preserve">
</t>
        </r>
      </text>
    </comment>
    <comment ref="AG12" authorId="0">
      <text>
        <r>
          <rPr>
            <b/>
            <sz val="9"/>
            <color indexed="81"/>
            <rFont val="Tahoma"/>
            <family val="2"/>
          </rPr>
          <t>Glashöhe
Schiebetür</t>
        </r>
        <r>
          <rPr>
            <sz val="9"/>
            <color indexed="81"/>
            <rFont val="Tahoma"/>
            <family val="2"/>
          </rPr>
          <t xml:space="preserve">
</t>
        </r>
      </text>
    </comment>
    <comment ref="A14" authorId="0">
      <text>
        <r>
          <rPr>
            <b/>
            <sz val="9"/>
            <color indexed="81"/>
            <rFont val="Tahoma"/>
            <family val="2"/>
          </rPr>
          <t>Glasbreite
Schiebetür</t>
        </r>
        <r>
          <rPr>
            <sz val="9"/>
            <color indexed="81"/>
            <rFont val="Tahoma"/>
            <family val="2"/>
          </rPr>
          <t xml:space="preserve">
</t>
        </r>
      </text>
    </comment>
    <comment ref="I14" authorId="0">
      <text>
        <r>
          <rPr>
            <b/>
            <sz val="9"/>
            <color indexed="81"/>
            <rFont val="Tahoma"/>
            <family val="2"/>
          </rPr>
          <t>Glasbreite
Schiebetür</t>
        </r>
        <r>
          <rPr>
            <sz val="9"/>
            <color indexed="81"/>
            <rFont val="Tahoma"/>
            <family val="2"/>
          </rPr>
          <t xml:space="preserve">
</t>
        </r>
      </text>
    </comment>
    <comment ref="M14" authorId="0">
      <text>
        <r>
          <rPr>
            <b/>
            <sz val="9"/>
            <color indexed="81"/>
            <rFont val="Tahoma"/>
            <family val="2"/>
          </rPr>
          <t>Glasbreite
Schiebetür</t>
        </r>
        <r>
          <rPr>
            <sz val="9"/>
            <color indexed="81"/>
            <rFont val="Tahoma"/>
            <family val="2"/>
          </rPr>
          <t xml:space="preserve">
</t>
        </r>
      </text>
    </comment>
    <comment ref="U14" authorId="0">
      <text>
        <r>
          <rPr>
            <b/>
            <sz val="9"/>
            <color indexed="81"/>
            <rFont val="Tahoma"/>
            <family val="2"/>
          </rPr>
          <t>Glasbreite
Schiebetür</t>
        </r>
        <r>
          <rPr>
            <sz val="9"/>
            <color indexed="81"/>
            <rFont val="Tahoma"/>
            <family val="2"/>
          </rPr>
          <t xml:space="preserve">
</t>
        </r>
      </text>
    </comment>
    <comment ref="Y14" authorId="0">
      <text>
        <r>
          <rPr>
            <b/>
            <sz val="9"/>
            <color indexed="81"/>
            <rFont val="Tahoma"/>
            <family val="2"/>
          </rPr>
          <t>Glasbreite
Schiebetür</t>
        </r>
        <r>
          <rPr>
            <sz val="9"/>
            <color indexed="81"/>
            <rFont val="Tahoma"/>
            <family val="2"/>
          </rPr>
          <t xml:space="preserve">
</t>
        </r>
      </text>
    </comment>
    <comment ref="AG14" authorId="0">
      <text>
        <r>
          <rPr>
            <b/>
            <sz val="9"/>
            <color indexed="81"/>
            <rFont val="Tahoma"/>
            <family val="2"/>
          </rPr>
          <t>Glasbreite
Schiebetür</t>
        </r>
        <r>
          <rPr>
            <sz val="9"/>
            <color indexed="81"/>
            <rFont val="Tahoma"/>
            <family val="2"/>
          </rPr>
          <t xml:space="preserve">
</t>
        </r>
      </text>
    </comment>
    <comment ref="A16" authorId="0">
      <text>
        <r>
          <rPr>
            <b/>
            <sz val="9"/>
            <color indexed="81"/>
            <rFont val="Tahoma"/>
            <family val="2"/>
          </rPr>
          <t>Gewicht
Schiebetür
in KG</t>
        </r>
        <r>
          <rPr>
            <sz val="9"/>
            <color indexed="81"/>
            <rFont val="Tahoma"/>
            <family val="2"/>
          </rPr>
          <t xml:space="preserve">
</t>
        </r>
      </text>
    </comment>
    <comment ref="I16" authorId="0">
      <text>
        <r>
          <rPr>
            <b/>
            <sz val="9"/>
            <color indexed="81"/>
            <rFont val="Tahoma"/>
            <family val="2"/>
          </rPr>
          <t>Gewicht
Schiebetür
in KG</t>
        </r>
        <r>
          <rPr>
            <sz val="9"/>
            <color indexed="81"/>
            <rFont val="Tahoma"/>
            <family val="2"/>
          </rPr>
          <t xml:space="preserve">
</t>
        </r>
      </text>
    </comment>
    <comment ref="M16" authorId="0">
      <text>
        <r>
          <rPr>
            <b/>
            <sz val="9"/>
            <color indexed="81"/>
            <rFont val="Tahoma"/>
            <family val="2"/>
          </rPr>
          <t>Gewicht
Schiebetür
in KG</t>
        </r>
        <r>
          <rPr>
            <sz val="9"/>
            <color indexed="81"/>
            <rFont val="Tahoma"/>
            <family val="2"/>
          </rPr>
          <t xml:space="preserve">
</t>
        </r>
      </text>
    </comment>
    <comment ref="U16" authorId="0">
      <text>
        <r>
          <rPr>
            <b/>
            <sz val="9"/>
            <color indexed="81"/>
            <rFont val="Tahoma"/>
            <family val="2"/>
          </rPr>
          <t>Gewicht
Schiebetür
in KG</t>
        </r>
        <r>
          <rPr>
            <sz val="9"/>
            <color indexed="81"/>
            <rFont val="Tahoma"/>
            <family val="2"/>
          </rPr>
          <t xml:space="preserve">
</t>
        </r>
      </text>
    </comment>
    <comment ref="Y16" authorId="0">
      <text>
        <r>
          <rPr>
            <b/>
            <sz val="9"/>
            <color indexed="81"/>
            <rFont val="Tahoma"/>
            <family val="2"/>
          </rPr>
          <t>Gewicht
Schiebetür
in KG</t>
        </r>
        <r>
          <rPr>
            <sz val="9"/>
            <color indexed="81"/>
            <rFont val="Tahoma"/>
            <family val="2"/>
          </rPr>
          <t xml:space="preserve">
</t>
        </r>
      </text>
    </comment>
    <comment ref="AG16" authorId="0">
      <text>
        <r>
          <rPr>
            <b/>
            <sz val="9"/>
            <color indexed="81"/>
            <rFont val="Tahoma"/>
            <family val="2"/>
          </rPr>
          <t>Gewicht
Schiebetür
in KG</t>
        </r>
        <r>
          <rPr>
            <sz val="9"/>
            <color indexed="81"/>
            <rFont val="Tahoma"/>
            <family val="2"/>
          </rPr>
          <t xml:space="preserve">
</t>
        </r>
      </text>
    </comment>
    <comment ref="A18" authorId="0">
      <text>
        <r>
          <rPr>
            <b/>
            <sz val="9"/>
            <color indexed="81"/>
            <rFont val="Tahoma"/>
            <family val="2"/>
          </rPr>
          <t>Länge der
Laufschiene</t>
        </r>
        <r>
          <rPr>
            <sz val="9"/>
            <color indexed="81"/>
            <rFont val="Tahoma"/>
            <family val="2"/>
          </rPr>
          <t xml:space="preserve">
</t>
        </r>
      </text>
    </comment>
    <comment ref="I18" authorId="0">
      <text>
        <r>
          <rPr>
            <b/>
            <sz val="9"/>
            <color indexed="81"/>
            <rFont val="Tahoma"/>
            <family val="2"/>
          </rPr>
          <t>Länge der
Laufschiene</t>
        </r>
        <r>
          <rPr>
            <sz val="9"/>
            <color indexed="81"/>
            <rFont val="Tahoma"/>
            <family val="2"/>
          </rPr>
          <t xml:space="preserve">
</t>
        </r>
      </text>
    </comment>
    <comment ref="M18" authorId="0">
      <text>
        <r>
          <rPr>
            <b/>
            <sz val="9"/>
            <color indexed="81"/>
            <rFont val="Tahoma"/>
            <family val="2"/>
          </rPr>
          <t>Länge der
Laufschiene</t>
        </r>
        <r>
          <rPr>
            <sz val="9"/>
            <color indexed="81"/>
            <rFont val="Tahoma"/>
            <family val="2"/>
          </rPr>
          <t xml:space="preserve">
</t>
        </r>
      </text>
    </comment>
    <comment ref="U18" authorId="0">
      <text>
        <r>
          <rPr>
            <b/>
            <sz val="9"/>
            <color indexed="81"/>
            <rFont val="Tahoma"/>
            <family val="2"/>
          </rPr>
          <t>Länge der
Laufschiene</t>
        </r>
        <r>
          <rPr>
            <sz val="9"/>
            <color indexed="81"/>
            <rFont val="Tahoma"/>
            <family val="2"/>
          </rPr>
          <t xml:space="preserve">
</t>
        </r>
      </text>
    </comment>
    <comment ref="Y18" authorId="0">
      <text>
        <r>
          <rPr>
            <b/>
            <sz val="9"/>
            <color indexed="81"/>
            <rFont val="Tahoma"/>
            <family val="2"/>
          </rPr>
          <t>Länge der
Laufschiene</t>
        </r>
        <r>
          <rPr>
            <sz val="9"/>
            <color indexed="81"/>
            <rFont val="Tahoma"/>
            <family val="2"/>
          </rPr>
          <t xml:space="preserve">
</t>
        </r>
      </text>
    </comment>
    <comment ref="AG18" authorId="0">
      <text>
        <r>
          <rPr>
            <b/>
            <sz val="9"/>
            <color indexed="81"/>
            <rFont val="Tahoma"/>
            <family val="2"/>
          </rPr>
          <t>Länge der
Laufschiene</t>
        </r>
        <r>
          <rPr>
            <sz val="9"/>
            <color indexed="81"/>
            <rFont val="Tahoma"/>
            <family val="2"/>
          </rPr>
          <t xml:space="preserve">
</t>
        </r>
      </text>
    </comment>
    <comment ref="A20" authorId="0">
      <text>
        <r>
          <rPr>
            <b/>
            <sz val="9"/>
            <color indexed="81"/>
            <rFont val="Tahoma"/>
            <family val="2"/>
          </rPr>
          <t>Durchgangsbreite</t>
        </r>
        <r>
          <rPr>
            <sz val="9"/>
            <color indexed="81"/>
            <rFont val="Tahoma"/>
            <family val="2"/>
          </rPr>
          <t xml:space="preserve">
</t>
        </r>
      </text>
    </comment>
    <comment ref="I20" authorId="0">
      <text>
        <r>
          <rPr>
            <b/>
            <sz val="9"/>
            <color indexed="81"/>
            <rFont val="Tahoma"/>
            <family val="2"/>
          </rPr>
          <t>Durchgangsbreite</t>
        </r>
        <r>
          <rPr>
            <sz val="9"/>
            <color indexed="81"/>
            <rFont val="Tahoma"/>
            <family val="2"/>
          </rPr>
          <t xml:space="preserve">
</t>
        </r>
      </text>
    </comment>
    <comment ref="M20" authorId="0">
      <text>
        <r>
          <rPr>
            <b/>
            <sz val="9"/>
            <color indexed="81"/>
            <rFont val="Tahoma"/>
            <family val="2"/>
          </rPr>
          <t>Durchgangsbreite</t>
        </r>
        <r>
          <rPr>
            <sz val="9"/>
            <color indexed="81"/>
            <rFont val="Tahoma"/>
            <family val="2"/>
          </rPr>
          <t xml:space="preserve">
</t>
        </r>
      </text>
    </comment>
    <comment ref="U20" authorId="0">
      <text>
        <r>
          <rPr>
            <b/>
            <sz val="9"/>
            <color indexed="81"/>
            <rFont val="Tahoma"/>
            <family val="2"/>
          </rPr>
          <t>Durchgangsbreite</t>
        </r>
        <r>
          <rPr>
            <sz val="9"/>
            <color indexed="81"/>
            <rFont val="Tahoma"/>
            <family val="2"/>
          </rPr>
          <t xml:space="preserve">
</t>
        </r>
      </text>
    </comment>
    <comment ref="Y20" authorId="0">
      <text>
        <r>
          <rPr>
            <b/>
            <sz val="9"/>
            <color indexed="81"/>
            <rFont val="Tahoma"/>
            <family val="2"/>
          </rPr>
          <t>Durchgangsbreite</t>
        </r>
        <r>
          <rPr>
            <sz val="9"/>
            <color indexed="81"/>
            <rFont val="Tahoma"/>
            <family val="2"/>
          </rPr>
          <t xml:space="preserve">
</t>
        </r>
      </text>
    </comment>
    <comment ref="AG20" authorId="0">
      <text>
        <r>
          <rPr>
            <b/>
            <sz val="9"/>
            <color indexed="81"/>
            <rFont val="Tahoma"/>
            <family val="2"/>
          </rPr>
          <t>Durchgangsbreite</t>
        </r>
        <r>
          <rPr>
            <sz val="9"/>
            <color indexed="81"/>
            <rFont val="Tahoma"/>
            <family val="2"/>
          </rPr>
          <t xml:space="preserve">
</t>
        </r>
      </text>
    </comment>
    <comment ref="A24" authorId="0">
      <text>
        <r>
          <rPr>
            <b/>
            <sz val="9"/>
            <color indexed="81"/>
            <rFont val="Tahoma"/>
            <family val="2"/>
          </rPr>
          <t>Bohrhöhe</t>
        </r>
        <r>
          <rPr>
            <sz val="9"/>
            <color indexed="81"/>
            <rFont val="Tahoma"/>
            <family val="2"/>
          </rPr>
          <t xml:space="preserve">
</t>
        </r>
      </text>
    </comment>
    <comment ref="I24" authorId="0">
      <text>
        <r>
          <rPr>
            <b/>
            <sz val="9"/>
            <color indexed="81"/>
            <rFont val="Tahoma"/>
            <family val="2"/>
          </rPr>
          <t>Bohrhöhe</t>
        </r>
        <r>
          <rPr>
            <sz val="9"/>
            <color indexed="81"/>
            <rFont val="Tahoma"/>
            <family val="2"/>
          </rPr>
          <t xml:space="preserve">
</t>
        </r>
      </text>
    </comment>
    <comment ref="M24" authorId="0">
      <text>
        <r>
          <rPr>
            <b/>
            <sz val="9"/>
            <color indexed="81"/>
            <rFont val="Tahoma"/>
            <family val="2"/>
          </rPr>
          <t>Bohrhöhe</t>
        </r>
        <r>
          <rPr>
            <sz val="9"/>
            <color indexed="81"/>
            <rFont val="Tahoma"/>
            <family val="2"/>
          </rPr>
          <t xml:space="preserve">
</t>
        </r>
      </text>
    </comment>
    <comment ref="U24" authorId="0">
      <text>
        <r>
          <rPr>
            <b/>
            <sz val="9"/>
            <color indexed="81"/>
            <rFont val="Tahoma"/>
            <family val="2"/>
          </rPr>
          <t>Bohrhöhe</t>
        </r>
        <r>
          <rPr>
            <sz val="9"/>
            <color indexed="81"/>
            <rFont val="Tahoma"/>
            <family val="2"/>
          </rPr>
          <t xml:space="preserve">
</t>
        </r>
      </text>
    </comment>
    <comment ref="Y24" authorId="0">
      <text>
        <r>
          <rPr>
            <b/>
            <sz val="9"/>
            <color indexed="81"/>
            <rFont val="Tahoma"/>
            <family val="2"/>
          </rPr>
          <t>Bohrhöhe</t>
        </r>
        <r>
          <rPr>
            <sz val="9"/>
            <color indexed="81"/>
            <rFont val="Tahoma"/>
            <family val="2"/>
          </rPr>
          <t xml:space="preserve">
</t>
        </r>
      </text>
    </comment>
    <comment ref="AG24" authorId="0">
      <text>
        <r>
          <rPr>
            <b/>
            <sz val="9"/>
            <color indexed="81"/>
            <rFont val="Tahoma"/>
            <family val="2"/>
          </rPr>
          <t>Bohrhöhe</t>
        </r>
        <r>
          <rPr>
            <sz val="9"/>
            <color indexed="81"/>
            <rFont val="Tahoma"/>
            <family val="2"/>
          </rPr>
          <t xml:space="preserve">
</t>
        </r>
      </text>
    </comment>
    <comment ref="A26" authorId="0">
      <text>
        <r>
          <rPr>
            <b/>
            <sz val="9"/>
            <color indexed="81"/>
            <rFont val="Tahoma"/>
            <family val="2"/>
          </rPr>
          <t>Glashöhe
Schiebetür</t>
        </r>
        <r>
          <rPr>
            <sz val="9"/>
            <color indexed="81"/>
            <rFont val="Tahoma"/>
            <family val="2"/>
          </rPr>
          <t xml:space="preserve">
</t>
        </r>
      </text>
    </comment>
    <comment ref="I26" authorId="0">
      <text>
        <r>
          <rPr>
            <b/>
            <sz val="9"/>
            <color indexed="81"/>
            <rFont val="Tahoma"/>
            <family val="2"/>
          </rPr>
          <t>Glashöhe
Schiebetür</t>
        </r>
        <r>
          <rPr>
            <sz val="9"/>
            <color indexed="81"/>
            <rFont val="Tahoma"/>
            <family val="2"/>
          </rPr>
          <t xml:space="preserve">
</t>
        </r>
      </text>
    </comment>
    <comment ref="M26" authorId="0">
      <text>
        <r>
          <rPr>
            <b/>
            <sz val="9"/>
            <color indexed="81"/>
            <rFont val="Tahoma"/>
            <family val="2"/>
          </rPr>
          <t>Glashöhe
Schiebetür</t>
        </r>
        <r>
          <rPr>
            <sz val="9"/>
            <color indexed="81"/>
            <rFont val="Tahoma"/>
            <family val="2"/>
          </rPr>
          <t xml:space="preserve">
</t>
        </r>
      </text>
    </comment>
    <comment ref="U26" authorId="0">
      <text>
        <r>
          <rPr>
            <b/>
            <sz val="9"/>
            <color indexed="81"/>
            <rFont val="Tahoma"/>
            <family val="2"/>
          </rPr>
          <t>Glashöhe
Schiebetür</t>
        </r>
        <r>
          <rPr>
            <sz val="9"/>
            <color indexed="81"/>
            <rFont val="Tahoma"/>
            <family val="2"/>
          </rPr>
          <t xml:space="preserve">
</t>
        </r>
      </text>
    </comment>
    <comment ref="Y26" authorId="0">
      <text>
        <r>
          <rPr>
            <b/>
            <sz val="9"/>
            <color indexed="81"/>
            <rFont val="Tahoma"/>
            <family val="2"/>
          </rPr>
          <t>Glashöhe
Schiebetür</t>
        </r>
        <r>
          <rPr>
            <sz val="9"/>
            <color indexed="81"/>
            <rFont val="Tahoma"/>
            <family val="2"/>
          </rPr>
          <t xml:space="preserve">
</t>
        </r>
      </text>
    </comment>
    <comment ref="AG26" authorId="0">
      <text>
        <r>
          <rPr>
            <b/>
            <sz val="9"/>
            <color indexed="81"/>
            <rFont val="Tahoma"/>
            <family val="2"/>
          </rPr>
          <t>Glashöhe
Schiebetür</t>
        </r>
        <r>
          <rPr>
            <sz val="9"/>
            <color indexed="81"/>
            <rFont val="Tahoma"/>
            <family val="2"/>
          </rPr>
          <t xml:space="preserve">
</t>
        </r>
      </text>
    </comment>
    <comment ref="A28" authorId="0">
      <text>
        <r>
          <rPr>
            <b/>
            <sz val="9"/>
            <color indexed="81"/>
            <rFont val="Tahoma"/>
            <family val="2"/>
          </rPr>
          <t>Glasbreite
Schiebetür</t>
        </r>
        <r>
          <rPr>
            <sz val="9"/>
            <color indexed="81"/>
            <rFont val="Tahoma"/>
            <family val="2"/>
          </rPr>
          <t xml:space="preserve">
</t>
        </r>
      </text>
    </comment>
    <comment ref="I28" authorId="0">
      <text>
        <r>
          <rPr>
            <b/>
            <sz val="9"/>
            <color indexed="81"/>
            <rFont val="Tahoma"/>
            <family val="2"/>
          </rPr>
          <t>Glasbreite
Schiebetür</t>
        </r>
        <r>
          <rPr>
            <sz val="9"/>
            <color indexed="81"/>
            <rFont val="Tahoma"/>
            <family val="2"/>
          </rPr>
          <t xml:space="preserve">
</t>
        </r>
      </text>
    </comment>
    <comment ref="U28" authorId="0">
      <text>
        <r>
          <rPr>
            <b/>
            <sz val="9"/>
            <color indexed="81"/>
            <rFont val="Tahoma"/>
            <family val="2"/>
          </rPr>
          <t>Glasbreite
Schiebetür</t>
        </r>
        <r>
          <rPr>
            <sz val="9"/>
            <color indexed="81"/>
            <rFont val="Tahoma"/>
            <family val="2"/>
          </rPr>
          <t xml:space="preserve">
</t>
        </r>
      </text>
    </comment>
    <comment ref="Y28" authorId="0">
      <text>
        <r>
          <rPr>
            <b/>
            <sz val="9"/>
            <color indexed="81"/>
            <rFont val="Tahoma"/>
            <family val="2"/>
          </rPr>
          <t>Glasbreite
Schiebetür</t>
        </r>
        <r>
          <rPr>
            <sz val="9"/>
            <color indexed="81"/>
            <rFont val="Tahoma"/>
            <family val="2"/>
          </rPr>
          <t xml:space="preserve">
</t>
        </r>
      </text>
    </comment>
    <comment ref="AG28" authorId="0">
      <text>
        <r>
          <rPr>
            <b/>
            <sz val="9"/>
            <color indexed="81"/>
            <rFont val="Tahoma"/>
            <family val="2"/>
          </rPr>
          <t>Glasbreite
Schiebetür</t>
        </r>
        <r>
          <rPr>
            <sz val="9"/>
            <color indexed="81"/>
            <rFont val="Tahoma"/>
            <family val="2"/>
          </rPr>
          <t xml:space="preserve">
</t>
        </r>
      </text>
    </comment>
    <comment ref="A30" authorId="0">
      <text>
        <r>
          <rPr>
            <b/>
            <sz val="9"/>
            <color indexed="81"/>
            <rFont val="Tahoma"/>
            <family val="2"/>
          </rPr>
          <t>Gewicht
Schiebetür
in KG</t>
        </r>
        <r>
          <rPr>
            <sz val="9"/>
            <color indexed="81"/>
            <rFont val="Tahoma"/>
            <family val="2"/>
          </rPr>
          <t xml:space="preserve">
</t>
        </r>
      </text>
    </comment>
    <comment ref="I30" authorId="0">
      <text>
        <r>
          <rPr>
            <b/>
            <sz val="9"/>
            <color indexed="81"/>
            <rFont val="Tahoma"/>
            <family val="2"/>
          </rPr>
          <t>Gewicht
Schiebetür
in KG</t>
        </r>
        <r>
          <rPr>
            <sz val="9"/>
            <color indexed="81"/>
            <rFont val="Tahoma"/>
            <family val="2"/>
          </rPr>
          <t xml:space="preserve">
</t>
        </r>
      </text>
    </comment>
    <comment ref="M30" authorId="0">
      <text>
        <r>
          <rPr>
            <b/>
            <sz val="9"/>
            <color indexed="81"/>
            <rFont val="Tahoma"/>
            <family val="2"/>
          </rPr>
          <t>Gewicht
Schiebetür
in KG</t>
        </r>
        <r>
          <rPr>
            <sz val="9"/>
            <color indexed="81"/>
            <rFont val="Tahoma"/>
            <family val="2"/>
          </rPr>
          <t xml:space="preserve">
</t>
        </r>
      </text>
    </comment>
    <comment ref="U30" authorId="0">
      <text>
        <r>
          <rPr>
            <b/>
            <sz val="9"/>
            <color indexed="81"/>
            <rFont val="Tahoma"/>
            <family val="2"/>
          </rPr>
          <t>Gewicht
Schiebetür
in KG</t>
        </r>
        <r>
          <rPr>
            <sz val="9"/>
            <color indexed="81"/>
            <rFont val="Tahoma"/>
            <family val="2"/>
          </rPr>
          <t xml:space="preserve">
</t>
        </r>
      </text>
    </comment>
    <comment ref="Y30" authorId="0">
      <text>
        <r>
          <rPr>
            <b/>
            <sz val="9"/>
            <color indexed="81"/>
            <rFont val="Tahoma"/>
            <family val="2"/>
          </rPr>
          <t>Gewicht
Schiebetür
in KG</t>
        </r>
        <r>
          <rPr>
            <sz val="9"/>
            <color indexed="81"/>
            <rFont val="Tahoma"/>
            <family val="2"/>
          </rPr>
          <t xml:space="preserve">
</t>
        </r>
      </text>
    </comment>
    <comment ref="AG30" authorId="0">
      <text>
        <r>
          <rPr>
            <b/>
            <sz val="9"/>
            <color indexed="81"/>
            <rFont val="Tahoma"/>
            <family val="2"/>
          </rPr>
          <t>Gewicht
Schiebetür
in KG</t>
        </r>
        <r>
          <rPr>
            <sz val="9"/>
            <color indexed="81"/>
            <rFont val="Tahoma"/>
            <family val="2"/>
          </rPr>
          <t xml:space="preserve">
</t>
        </r>
      </text>
    </comment>
    <comment ref="A32" authorId="0">
      <text>
        <r>
          <rPr>
            <b/>
            <sz val="9"/>
            <color indexed="81"/>
            <rFont val="Tahoma"/>
            <family val="2"/>
          </rPr>
          <t>Länge der
Laufschiene</t>
        </r>
        <r>
          <rPr>
            <sz val="9"/>
            <color indexed="81"/>
            <rFont val="Tahoma"/>
            <family val="2"/>
          </rPr>
          <t xml:space="preserve">
</t>
        </r>
      </text>
    </comment>
    <comment ref="I32" authorId="0">
      <text>
        <r>
          <rPr>
            <b/>
            <sz val="9"/>
            <color indexed="81"/>
            <rFont val="Tahoma"/>
            <family val="2"/>
          </rPr>
          <t>Länge der
Laufschiene</t>
        </r>
        <r>
          <rPr>
            <sz val="9"/>
            <color indexed="81"/>
            <rFont val="Tahoma"/>
            <family val="2"/>
          </rPr>
          <t xml:space="preserve">
</t>
        </r>
      </text>
    </comment>
    <comment ref="M32" authorId="0">
      <text>
        <r>
          <rPr>
            <b/>
            <sz val="9"/>
            <color indexed="81"/>
            <rFont val="Tahoma"/>
            <family val="2"/>
          </rPr>
          <t>Länge der
Laufschiene</t>
        </r>
        <r>
          <rPr>
            <sz val="9"/>
            <color indexed="81"/>
            <rFont val="Tahoma"/>
            <family val="2"/>
          </rPr>
          <t xml:space="preserve">
</t>
        </r>
      </text>
    </comment>
    <comment ref="U32" authorId="0">
      <text>
        <r>
          <rPr>
            <b/>
            <sz val="9"/>
            <color indexed="81"/>
            <rFont val="Tahoma"/>
            <family val="2"/>
          </rPr>
          <t>Länge der
Laufschiene</t>
        </r>
        <r>
          <rPr>
            <sz val="9"/>
            <color indexed="81"/>
            <rFont val="Tahoma"/>
            <family val="2"/>
          </rPr>
          <t xml:space="preserve">
</t>
        </r>
      </text>
    </comment>
    <comment ref="Y32" authorId="0">
      <text>
        <r>
          <rPr>
            <b/>
            <sz val="9"/>
            <color indexed="81"/>
            <rFont val="Tahoma"/>
            <family val="2"/>
          </rPr>
          <t>Länge der
Laufschiene</t>
        </r>
        <r>
          <rPr>
            <sz val="9"/>
            <color indexed="81"/>
            <rFont val="Tahoma"/>
            <family val="2"/>
          </rPr>
          <t xml:space="preserve">
</t>
        </r>
      </text>
    </comment>
    <comment ref="AG32" authorId="0">
      <text>
        <r>
          <rPr>
            <b/>
            <sz val="9"/>
            <color indexed="81"/>
            <rFont val="Tahoma"/>
            <family val="2"/>
          </rPr>
          <t>Länge der
Laufschiene</t>
        </r>
        <r>
          <rPr>
            <sz val="9"/>
            <color indexed="81"/>
            <rFont val="Tahoma"/>
            <family val="2"/>
          </rPr>
          <t xml:space="preserve">
</t>
        </r>
      </text>
    </comment>
    <comment ref="A34" authorId="0">
      <text>
        <r>
          <rPr>
            <b/>
            <sz val="9"/>
            <color indexed="81"/>
            <rFont val="Tahoma"/>
            <family val="2"/>
          </rPr>
          <t>Durchgangsbreite</t>
        </r>
        <r>
          <rPr>
            <sz val="9"/>
            <color indexed="81"/>
            <rFont val="Tahoma"/>
            <family val="2"/>
          </rPr>
          <t xml:space="preserve">
</t>
        </r>
      </text>
    </comment>
    <comment ref="I34" authorId="0">
      <text>
        <r>
          <rPr>
            <b/>
            <sz val="9"/>
            <color indexed="81"/>
            <rFont val="Tahoma"/>
            <family val="2"/>
          </rPr>
          <t>Durchgangsbreite</t>
        </r>
        <r>
          <rPr>
            <sz val="9"/>
            <color indexed="81"/>
            <rFont val="Tahoma"/>
            <family val="2"/>
          </rPr>
          <t xml:space="preserve">
</t>
        </r>
      </text>
    </comment>
    <comment ref="M34" authorId="0">
      <text>
        <r>
          <rPr>
            <b/>
            <sz val="9"/>
            <color indexed="81"/>
            <rFont val="Tahoma"/>
            <family val="2"/>
          </rPr>
          <t>Durchgangsbreite</t>
        </r>
        <r>
          <rPr>
            <sz val="9"/>
            <color indexed="81"/>
            <rFont val="Tahoma"/>
            <family val="2"/>
          </rPr>
          <t xml:space="preserve">
</t>
        </r>
      </text>
    </comment>
    <comment ref="U34" authorId="0">
      <text>
        <r>
          <rPr>
            <b/>
            <sz val="9"/>
            <color indexed="81"/>
            <rFont val="Tahoma"/>
            <family val="2"/>
          </rPr>
          <t>Durchgangsbreite</t>
        </r>
        <r>
          <rPr>
            <sz val="9"/>
            <color indexed="81"/>
            <rFont val="Tahoma"/>
            <family val="2"/>
          </rPr>
          <t xml:space="preserve">
</t>
        </r>
      </text>
    </comment>
    <comment ref="Y34" authorId="0">
      <text>
        <r>
          <rPr>
            <b/>
            <sz val="9"/>
            <color indexed="81"/>
            <rFont val="Tahoma"/>
            <family val="2"/>
          </rPr>
          <t>Durchgangsbreite</t>
        </r>
        <r>
          <rPr>
            <sz val="9"/>
            <color indexed="81"/>
            <rFont val="Tahoma"/>
            <family val="2"/>
          </rPr>
          <t xml:space="preserve">
</t>
        </r>
      </text>
    </comment>
    <comment ref="AG34" authorId="0">
      <text>
        <r>
          <rPr>
            <b/>
            <sz val="9"/>
            <color indexed="81"/>
            <rFont val="Tahoma"/>
            <family val="2"/>
          </rPr>
          <t>Durchgangsbreite</t>
        </r>
        <r>
          <rPr>
            <sz val="9"/>
            <color indexed="81"/>
            <rFont val="Tahoma"/>
            <family val="2"/>
          </rPr>
          <t xml:space="preserve">
</t>
        </r>
      </text>
    </comment>
    <comment ref="A38" authorId="0">
      <text>
        <r>
          <rPr>
            <b/>
            <sz val="9"/>
            <color indexed="81"/>
            <rFont val="Tahoma"/>
            <family val="2"/>
          </rPr>
          <t>Bohrhöhe</t>
        </r>
        <r>
          <rPr>
            <sz val="9"/>
            <color indexed="81"/>
            <rFont val="Tahoma"/>
            <family val="2"/>
          </rPr>
          <t xml:space="preserve">
</t>
        </r>
      </text>
    </comment>
    <comment ref="I38" authorId="0">
      <text>
        <r>
          <rPr>
            <b/>
            <sz val="9"/>
            <color indexed="81"/>
            <rFont val="Tahoma"/>
            <family val="2"/>
          </rPr>
          <t>Bohrhöhe</t>
        </r>
        <r>
          <rPr>
            <sz val="9"/>
            <color indexed="81"/>
            <rFont val="Tahoma"/>
            <family val="2"/>
          </rPr>
          <t xml:space="preserve">
</t>
        </r>
      </text>
    </comment>
    <comment ref="M38" authorId="0">
      <text>
        <r>
          <rPr>
            <b/>
            <sz val="9"/>
            <color indexed="81"/>
            <rFont val="Tahoma"/>
            <family val="2"/>
          </rPr>
          <t>Bohrhöhe</t>
        </r>
        <r>
          <rPr>
            <sz val="9"/>
            <color indexed="81"/>
            <rFont val="Tahoma"/>
            <family val="2"/>
          </rPr>
          <t xml:space="preserve">
</t>
        </r>
      </text>
    </comment>
    <comment ref="U38" authorId="0">
      <text>
        <r>
          <rPr>
            <b/>
            <sz val="9"/>
            <color indexed="81"/>
            <rFont val="Tahoma"/>
            <family val="2"/>
          </rPr>
          <t>Bohrhöhe</t>
        </r>
        <r>
          <rPr>
            <sz val="9"/>
            <color indexed="81"/>
            <rFont val="Tahoma"/>
            <family val="2"/>
          </rPr>
          <t xml:space="preserve">
</t>
        </r>
      </text>
    </comment>
    <comment ref="Y38" authorId="0">
      <text>
        <r>
          <rPr>
            <b/>
            <sz val="9"/>
            <color indexed="81"/>
            <rFont val="Tahoma"/>
            <family val="2"/>
          </rPr>
          <t>Bohrhöhe</t>
        </r>
        <r>
          <rPr>
            <sz val="9"/>
            <color indexed="81"/>
            <rFont val="Tahoma"/>
            <family val="2"/>
          </rPr>
          <t xml:space="preserve">
</t>
        </r>
      </text>
    </comment>
    <comment ref="AG38" authorId="0">
      <text>
        <r>
          <rPr>
            <b/>
            <sz val="9"/>
            <color indexed="81"/>
            <rFont val="Tahoma"/>
            <family val="2"/>
          </rPr>
          <t>Bohrhöhe</t>
        </r>
        <r>
          <rPr>
            <sz val="9"/>
            <color indexed="81"/>
            <rFont val="Tahoma"/>
            <family val="2"/>
          </rPr>
          <t xml:space="preserve">
</t>
        </r>
      </text>
    </comment>
    <comment ref="A40" authorId="0">
      <text>
        <r>
          <rPr>
            <b/>
            <sz val="9"/>
            <color indexed="81"/>
            <rFont val="Tahoma"/>
            <family val="2"/>
          </rPr>
          <t>Glashöhe
Schiebetür</t>
        </r>
        <r>
          <rPr>
            <sz val="9"/>
            <color indexed="81"/>
            <rFont val="Tahoma"/>
            <family val="2"/>
          </rPr>
          <t xml:space="preserve">
</t>
        </r>
      </text>
    </comment>
    <comment ref="I40" authorId="0">
      <text>
        <r>
          <rPr>
            <b/>
            <sz val="9"/>
            <color indexed="81"/>
            <rFont val="Tahoma"/>
            <family val="2"/>
          </rPr>
          <t>Glashöhe
Schiebetür</t>
        </r>
        <r>
          <rPr>
            <sz val="9"/>
            <color indexed="81"/>
            <rFont val="Tahoma"/>
            <family val="2"/>
          </rPr>
          <t xml:space="preserve">
</t>
        </r>
      </text>
    </comment>
    <comment ref="M40" authorId="0">
      <text>
        <r>
          <rPr>
            <b/>
            <sz val="9"/>
            <color indexed="81"/>
            <rFont val="Tahoma"/>
            <family val="2"/>
          </rPr>
          <t>Glashöhe
Schiebetür</t>
        </r>
        <r>
          <rPr>
            <sz val="9"/>
            <color indexed="81"/>
            <rFont val="Tahoma"/>
            <family val="2"/>
          </rPr>
          <t xml:space="preserve">
</t>
        </r>
      </text>
    </comment>
    <comment ref="U40" authorId="0">
      <text>
        <r>
          <rPr>
            <b/>
            <sz val="9"/>
            <color indexed="81"/>
            <rFont val="Tahoma"/>
            <family val="2"/>
          </rPr>
          <t>Glashöhe
Schiebetür</t>
        </r>
        <r>
          <rPr>
            <sz val="9"/>
            <color indexed="81"/>
            <rFont val="Tahoma"/>
            <family val="2"/>
          </rPr>
          <t xml:space="preserve">
</t>
        </r>
      </text>
    </comment>
    <comment ref="Y40" authorId="0">
      <text>
        <r>
          <rPr>
            <b/>
            <sz val="9"/>
            <color indexed="81"/>
            <rFont val="Tahoma"/>
            <family val="2"/>
          </rPr>
          <t>Glashöhe
Schiebetür</t>
        </r>
        <r>
          <rPr>
            <sz val="9"/>
            <color indexed="81"/>
            <rFont val="Tahoma"/>
            <family val="2"/>
          </rPr>
          <t xml:space="preserve">
</t>
        </r>
      </text>
    </comment>
    <comment ref="AG40" authorId="0">
      <text>
        <r>
          <rPr>
            <b/>
            <sz val="9"/>
            <color indexed="81"/>
            <rFont val="Tahoma"/>
            <family val="2"/>
          </rPr>
          <t>Glashöhe
Schiebetür</t>
        </r>
        <r>
          <rPr>
            <sz val="9"/>
            <color indexed="81"/>
            <rFont val="Tahoma"/>
            <family val="2"/>
          </rPr>
          <t xml:space="preserve">
</t>
        </r>
      </text>
    </comment>
    <comment ref="A42" authorId="0">
      <text>
        <r>
          <rPr>
            <b/>
            <sz val="9"/>
            <color indexed="81"/>
            <rFont val="Tahoma"/>
            <family val="2"/>
          </rPr>
          <t>Glasbreite
Schiebetür</t>
        </r>
        <r>
          <rPr>
            <sz val="9"/>
            <color indexed="81"/>
            <rFont val="Tahoma"/>
            <family val="2"/>
          </rPr>
          <t xml:space="preserve">
</t>
        </r>
      </text>
    </comment>
    <comment ref="I42" authorId="0">
      <text>
        <r>
          <rPr>
            <b/>
            <sz val="9"/>
            <color indexed="81"/>
            <rFont val="Tahoma"/>
            <family val="2"/>
          </rPr>
          <t>Glasbreite
Schiebetür</t>
        </r>
        <r>
          <rPr>
            <sz val="9"/>
            <color indexed="81"/>
            <rFont val="Tahoma"/>
            <family val="2"/>
          </rPr>
          <t xml:space="preserve">
</t>
        </r>
      </text>
    </comment>
    <comment ref="M42" authorId="0">
      <text>
        <r>
          <rPr>
            <b/>
            <sz val="9"/>
            <color indexed="81"/>
            <rFont val="Tahoma"/>
            <family val="2"/>
          </rPr>
          <t>Glasbreite
Schiebetür</t>
        </r>
        <r>
          <rPr>
            <sz val="9"/>
            <color indexed="81"/>
            <rFont val="Tahoma"/>
            <family val="2"/>
          </rPr>
          <t xml:space="preserve">
</t>
        </r>
      </text>
    </comment>
    <comment ref="U42" authorId="0">
      <text>
        <r>
          <rPr>
            <b/>
            <sz val="9"/>
            <color indexed="81"/>
            <rFont val="Tahoma"/>
            <family val="2"/>
          </rPr>
          <t>Glasbreite
Schiebetür</t>
        </r>
        <r>
          <rPr>
            <sz val="9"/>
            <color indexed="81"/>
            <rFont val="Tahoma"/>
            <family val="2"/>
          </rPr>
          <t xml:space="preserve">
</t>
        </r>
      </text>
    </comment>
    <comment ref="Y42" authorId="0">
      <text>
        <r>
          <rPr>
            <b/>
            <sz val="9"/>
            <color indexed="81"/>
            <rFont val="Tahoma"/>
            <family val="2"/>
          </rPr>
          <t>Glasbreite
Schiebetür</t>
        </r>
        <r>
          <rPr>
            <sz val="9"/>
            <color indexed="81"/>
            <rFont val="Tahoma"/>
            <family val="2"/>
          </rPr>
          <t xml:space="preserve">
</t>
        </r>
      </text>
    </comment>
    <comment ref="AG42" authorId="0">
      <text>
        <r>
          <rPr>
            <b/>
            <sz val="9"/>
            <color indexed="81"/>
            <rFont val="Tahoma"/>
            <family val="2"/>
          </rPr>
          <t>Glasbreite
Schiebetür</t>
        </r>
        <r>
          <rPr>
            <sz val="9"/>
            <color indexed="81"/>
            <rFont val="Tahoma"/>
            <family val="2"/>
          </rPr>
          <t xml:space="preserve">
</t>
        </r>
      </text>
    </comment>
    <comment ref="A44" authorId="0">
      <text>
        <r>
          <rPr>
            <b/>
            <sz val="9"/>
            <color indexed="81"/>
            <rFont val="Tahoma"/>
            <family val="2"/>
          </rPr>
          <t>Gewicht
Schiebetür
in KG</t>
        </r>
        <r>
          <rPr>
            <sz val="9"/>
            <color indexed="81"/>
            <rFont val="Tahoma"/>
            <family val="2"/>
          </rPr>
          <t xml:space="preserve">
</t>
        </r>
      </text>
    </comment>
    <comment ref="I44" authorId="0">
      <text>
        <r>
          <rPr>
            <b/>
            <sz val="9"/>
            <color indexed="81"/>
            <rFont val="Tahoma"/>
            <family val="2"/>
          </rPr>
          <t>Gewicht
Schiebetür
in KG</t>
        </r>
        <r>
          <rPr>
            <sz val="9"/>
            <color indexed="81"/>
            <rFont val="Tahoma"/>
            <family val="2"/>
          </rPr>
          <t xml:space="preserve">
</t>
        </r>
      </text>
    </comment>
    <comment ref="M44" authorId="0">
      <text>
        <r>
          <rPr>
            <b/>
            <sz val="9"/>
            <color indexed="81"/>
            <rFont val="Tahoma"/>
            <family val="2"/>
          </rPr>
          <t>Gewicht
Schiebetür</t>
        </r>
        <r>
          <rPr>
            <sz val="9"/>
            <color indexed="81"/>
            <rFont val="Tahoma"/>
            <family val="2"/>
          </rPr>
          <t xml:space="preserve">
</t>
        </r>
      </text>
    </comment>
    <comment ref="U44" authorId="0">
      <text>
        <r>
          <rPr>
            <b/>
            <sz val="9"/>
            <color indexed="81"/>
            <rFont val="Tahoma"/>
            <family val="2"/>
          </rPr>
          <t>Gewicht
Schiebetür
in KG</t>
        </r>
        <r>
          <rPr>
            <sz val="9"/>
            <color indexed="81"/>
            <rFont val="Tahoma"/>
            <family val="2"/>
          </rPr>
          <t xml:space="preserve">
</t>
        </r>
      </text>
    </comment>
    <comment ref="Y44" authorId="0">
      <text>
        <r>
          <rPr>
            <b/>
            <sz val="9"/>
            <color indexed="81"/>
            <rFont val="Tahoma"/>
            <family val="2"/>
          </rPr>
          <t>Gewicht
Schiebetür
in KG</t>
        </r>
        <r>
          <rPr>
            <sz val="9"/>
            <color indexed="81"/>
            <rFont val="Tahoma"/>
            <family val="2"/>
          </rPr>
          <t xml:space="preserve">
</t>
        </r>
      </text>
    </comment>
    <comment ref="AG44" authorId="0">
      <text>
        <r>
          <rPr>
            <b/>
            <sz val="9"/>
            <color indexed="81"/>
            <rFont val="Tahoma"/>
            <family val="2"/>
          </rPr>
          <t>Gewicht
Schiebetür
in KG</t>
        </r>
        <r>
          <rPr>
            <sz val="9"/>
            <color indexed="81"/>
            <rFont val="Tahoma"/>
            <family val="2"/>
          </rPr>
          <t xml:space="preserve">
</t>
        </r>
      </text>
    </comment>
    <comment ref="A46" authorId="0">
      <text>
        <r>
          <rPr>
            <b/>
            <sz val="9"/>
            <color indexed="81"/>
            <rFont val="Tahoma"/>
            <family val="2"/>
          </rPr>
          <t>Länge der
Laufschiene</t>
        </r>
        <r>
          <rPr>
            <sz val="9"/>
            <color indexed="81"/>
            <rFont val="Tahoma"/>
            <family val="2"/>
          </rPr>
          <t xml:space="preserve">
</t>
        </r>
      </text>
    </comment>
    <comment ref="I46" authorId="0">
      <text>
        <r>
          <rPr>
            <b/>
            <sz val="9"/>
            <color indexed="81"/>
            <rFont val="Tahoma"/>
            <family val="2"/>
          </rPr>
          <t>Länge der
Laufschiene</t>
        </r>
        <r>
          <rPr>
            <sz val="9"/>
            <color indexed="81"/>
            <rFont val="Tahoma"/>
            <family val="2"/>
          </rPr>
          <t xml:space="preserve">
</t>
        </r>
      </text>
    </comment>
    <comment ref="M46" authorId="0">
      <text>
        <r>
          <rPr>
            <b/>
            <sz val="9"/>
            <color indexed="81"/>
            <rFont val="Tahoma"/>
            <family val="2"/>
          </rPr>
          <t>Länge der
Laufschiene</t>
        </r>
        <r>
          <rPr>
            <sz val="9"/>
            <color indexed="81"/>
            <rFont val="Tahoma"/>
            <family val="2"/>
          </rPr>
          <t xml:space="preserve">
</t>
        </r>
      </text>
    </comment>
    <comment ref="U46" authorId="0">
      <text>
        <r>
          <rPr>
            <b/>
            <sz val="9"/>
            <color indexed="81"/>
            <rFont val="Tahoma"/>
            <family val="2"/>
          </rPr>
          <t>Länge der
Laufschiene</t>
        </r>
        <r>
          <rPr>
            <sz val="9"/>
            <color indexed="81"/>
            <rFont val="Tahoma"/>
            <family val="2"/>
          </rPr>
          <t xml:space="preserve">
</t>
        </r>
      </text>
    </comment>
    <comment ref="Y46" authorId="0">
      <text>
        <r>
          <rPr>
            <b/>
            <sz val="9"/>
            <color indexed="81"/>
            <rFont val="Tahoma"/>
            <family val="2"/>
          </rPr>
          <t>Länge der
Laufschiene</t>
        </r>
        <r>
          <rPr>
            <sz val="9"/>
            <color indexed="81"/>
            <rFont val="Tahoma"/>
            <family val="2"/>
          </rPr>
          <t xml:space="preserve">
</t>
        </r>
      </text>
    </comment>
    <comment ref="AG46" authorId="0">
      <text>
        <r>
          <rPr>
            <b/>
            <sz val="9"/>
            <color indexed="81"/>
            <rFont val="Tahoma"/>
            <family val="2"/>
          </rPr>
          <t>Länge der
Laufschiene</t>
        </r>
        <r>
          <rPr>
            <sz val="9"/>
            <color indexed="81"/>
            <rFont val="Tahoma"/>
            <family val="2"/>
          </rPr>
          <t xml:space="preserve">
</t>
        </r>
      </text>
    </comment>
    <comment ref="A48" authorId="0">
      <text>
        <r>
          <rPr>
            <b/>
            <sz val="9"/>
            <color indexed="81"/>
            <rFont val="Tahoma"/>
            <family val="2"/>
          </rPr>
          <t>Durchgangsbreite</t>
        </r>
        <r>
          <rPr>
            <sz val="9"/>
            <color indexed="81"/>
            <rFont val="Tahoma"/>
            <family val="2"/>
          </rPr>
          <t xml:space="preserve">
</t>
        </r>
      </text>
    </comment>
    <comment ref="I48" authorId="0">
      <text>
        <r>
          <rPr>
            <b/>
            <sz val="9"/>
            <color indexed="81"/>
            <rFont val="Tahoma"/>
            <family val="2"/>
          </rPr>
          <t>Durchgangsbreite</t>
        </r>
        <r>
          <rPr>
            <sz val="9"/>
            <color indexed="81"/>
            <rFont val="Tahoma"/>
            <family val="2"/>
          </rPr>
          <t xml:space="preserve">
</t>
        </r>
      </text>
    </comment>
    <comment ref="M48" authorId="0">
      <text>
        <r>
          <rPr>
            <b/>
            <sz val="9"/>
            <color indexed="81"/>
            <rFont val="Tahoma"/>
            <family val="2"/>
          </rPr>
          <t>Durchgangsbreite</t>
        </r>
        <r>
          <rPr>
            <sz val="9"/>
            <color indexed="81"/>
            <rFont val="Tahoma"/>
            <family val="2"/>
          </rPr>
          <t xml:space="preserve">
</t>
        </r>
      </text>
    </comment>
    <comment ref="U48" authorId="0">
      <text>
        <r>
          <rPr>
            <b/>
            <sz val="9"/>
            <color indexed="81"/>
            <rFont val="Tahoma"/>
            <family val="2"/>
          </rPr>
          <t>Durchgangsbreite</t>
        </r>
        <r>
          <rPr>
            <sz val="9"/>
            <color indexed="81"/>
            <rFont val="Tahoma"/>
            <family val="2"/>
          </rPr>
          <t xml:space="preserve">
</t>
        </r>
      </text>
    </comment>
    <comment ref="Y48" authorId="0">
      <text>
        <r>
          <rPr>
            <b/>
            <sz val="9"/>
            <color indexed="81"/>
            <rFont val="Tahoma"/>
            <family val="2"/>
          </rPr>
          <t>Durchgangsbreite</t>
        </r>
        <r>
          <rPr>
            <sz val="9"/>
            <color indexed="81"/>
            <rFont val="Tahoma"/>
            <family val="2"/>
          </rPr>
          <t xml:space="preserve">
</t>
        </r>
      </text>
    </comment>
    <comment ref="AG48" authorId="0">
      <text>
        <r>
          <rPr>
            <b/>
            <sz val="9"/>
            <color indexed="81"/>
            <rFont val="Tahoma"/>
            <family val="2"/>
          </rPr>
          <t>Durchgangsbreite</t>
        </r>
        <r>
          <rPr>
            <sz val="9"/>
            <color indexed="81"/>
            <rFont val="Tahoma"/>
            <family val="2"/>
          </rPr>
          <t xml:space="preserve">
</t>
        </r>
      </text>
    </comment>
  </commentList>
</comments>
</file>

<file path=xl/comments3.xml><?xml version="1.0" encoding="utf-8"?>
<comments xmlns="http://schemas.openxmlformats.org/spreadsheetml/2006/main">
  <authors>
    <author>groth</author>
  </authors>
  <commentList>
    <comment ref="A10" authorId="0">
      <text>
        <r>
          <rPr>
            <b/>
            <sz val="9"/>
            <color indexed="81"/>
            <rFont val="Tahoma"/>
            <family val="2"/>
          </rPr>
          <t>Glashöhe
Schiebetür</t>
        </r>
        <r>
          <rPr>
            <sz val="9"/>
            <color indexed="81"/>
            <rFont val="Tahoma"/>
            <family val="2"/>
          </rPr>
          <t xml:space="preserve">
</t>
        </r>
      </text>
    </comment>
    <comment ref="I10" authorId="0">
      <text>
        <r>
          <rPr>
            <b/>
            <sz val="9"/>
            <color indexed="81"/>
            <rFont val="Tahoma"/>
            <family val="2"/>
          </rPr>
          <t>Glashöhe
Schiebetür</t>
        </r>
        <r>
          <rPr>
            <sz val="9"/>
            <color indexed="81"/>
            <rFont val="Tahoma"/>
            <family val="2"/>
          </rPr>
          <t xml:space="preserve">
</t>
        </r>
      </text>
    </comment>
    <comment ref="M10" authorId="0">
      <text>
        <r>
          <rPr>
            <b/>
            <sz val="9"/>
            <color indexed="81"/>
            <rFont val="Tahoma"/>
            <family val="2"/>
          </rPr>
          <t>Glashöhe
Schiebetür</t>
        </r>
        <r>
          <rPr>
            <sz val="9"/>
            <color indexed="81"/>
            <rFont val="Tahoma"/>
            <family val="2"/>
          </rPr>
          <t xml:space="preserve">
</t>
        </r>
      </text>
    </comment>
    <comment ref="U10" authorId="0">
      <text>
        <r>
          <rPr>
            <b/>
            <sz val="9"/>
            <color indexed="81"/>
            <rFont val="Tahoma"/>
            <family val="2"/>
          </rPr>
          <t>Glashöhe
Schiebetür</t>
        </r>
        <r>
          <rPr>
            <sz val="9"/>
            <color indexed="81"/>
            <rFont val="Tahoma"/>
            <family val="2"/>
          </rPr>
          <t xml:space="preserve">
</t>
        </r>
      </text>
    </comment>
    <comment ref="Y10" authorId="0">
      <text>
        <r>
          <rPr>
            <b/>
            <sz val="9"/>
            <color indexed="81"/>
            <rFont val="Tahoma"/>
            <family val="2"/>
          </rPr>
          <t>Glashöhe
Schiebetür</t>
        </r>
        <r>
          <rPr>
            <sz val="9"/>
            <color indexed="81"/>
            <rFont val="Tahoma"/>
            <family val="2"/>
          </rPr>
          <t xml:space="preserve">
</t>
        </r>
      </text>
    </comment>
    <comment ref="AG10" authorId="0">
      <text>
        <r>
          <rPr>
            <b/>
            <sz val="9"/>
            <color indexed="81"/>
            <rFont val="Tahoma"/>
            <family val="2"/>
          </rPr>
          <t>Glashöhe
Schiebetür</t>
        </r>
        <r>
          <rPr>
            <sz val="9"/>
            <color indexed="81"/>
            <rFont val="Tahoma"/>
            <family val="2"/>
          </rPr>
          <t xml:space="preserve">
</t>
        </r>
      </text>
    </comment>
    <comment ref="A12" authorId="0">
      <text>
        <r>
          <rPr>
            <b/>
            <sz val="9"/>
            <color indexed="81"/>
            <rFont val="Tahoma"/>
            <family val="2"/>
          </rPr>
          <t>Glasbreite
Schiebetür</t>
        </r>
        <r>
          <rPr>
            <sz val="9"/>
            <color indexed="81"/>
            <rFont val="Tahoma"/>
            <family val="2"/>
          </rPr>
          <t xml:space="preserve">
</t>
        </r>
      </text>
    </comment>
    <comment ref="I12" authorId="0">
      <text>
        <r>
          <rPr>
            <b/>
            <sz val="9"/>
            <color indexed="81"/>
            <rFont val="Tahoma"/>
            <family val="2"/>
          </rPr>
          <t>Glasbreite
Schiebetür</t>
        </r>
        <r>
          <rPr>
            <sz val="9"/>
            <color indexed="81"/>
            <rFont val="Tahoma"/>
            <family val="2"/>
          </rPr>
          <t xml:space="preserve">
</t>
        </r>
      </text>
    </comment>
    <comment ref="M12" authorId="0">
      <text>
        <r>
          <rPr>
            <b/>
            <sz val="9"/>
            <color indexed="81"/>
            <rFont val="Tahoma"/>
            <family val="2"/>
          </rPr>
          <t>Glasbreite
Schiebetür</t>
        </r>
        <r>
          <rPr>
            <sz val="9"/>
            <color indexed="81"/>
            <rFont val="Tahoma"/>
            <family val="2"/>
          </rPr>
          <t xml:space="preserve">
</t>
        </r>
      </text>
    </comment>
    <comment ref="U12" authorId="0">
      <text>
        <r>
          <rPr>
            <b/>
            <sz val="9"/>
            <color indexed="81"/>
            <rFont val="Tahoma"/>
            <family val="2"/>
          </rPr>
          <t>Glasbreite
Schiebetür</t>
        </r>
        <r>
          <rPr>
            <sz val="9"/>
            <color indexed="81"/>
            <rFont val="Tahoma"/>
            <family val="2"/>
          </rPr>
          <t xml:space="preserve">
</t>
        </r>
      </text>
    </comment>
    <comment ref="Y12" authorId="0">
      <text>
        <r>
          <rPr>
            <b/>
            <sz val="9"/>
            <color indexed="81"/>
            <rFont val="Tahoma"/>
            <family val="2"/>
          </rPr>
          <t>Glasbreite
Schiebetür</t>
        </r>
        <r>
          <rPr>
            <sz val="9"/>
            <color indexed="81"/>
            <rFont val="Tahoma"/>
            <family val="2"/>
          </rPr>
          <t xml:space="preserve">
</t>
        </r>
      </text>
    </comment>
    <comment ref="AG12" authorId="0">
      <text>
        <r>
          <rPr>
            <b/>
            <sz val="9"/>
            <color indexed="81"/>
            <rFont val="Tahoma"/>
            <family val="2"/>
          </rPr>
          <t>Glasbreite
Schiebetür</t>
        </r>
        <r>
          <rPr>
            <sz val="9"/>
            <color indexed="81"/>
            <rFont val="Tahoma"/>
            <family val="2"/>
          </rPr>
          <t xml:space="preserve">
</t>
        </r>
      </text>
    </comment>
    <comment ref="A14" authorId="0">
      <text>
        <r>
          <rPr>
            <b/>
            <sz val="9"/>
            <color indexed="81"/>
            <rFont val="Tahoma"/>
            <family val="2"/>
          </rPr>
          <t>Gewicht
Schiebetür
in KG</t>
        </r>
        <r>
          <rPr>
            <sz val="9"/>
            <color indexed="81"/>
            <rFont val="Tahoma"/>
            <family val="2"/>
          </rPr>
          <t xml:space="preserve">
</t>
        </r>
      </text>
    </comment>
    <comment ref="I14" authorId="0">
      <text>
        <r>
          <rPr>
            <b/>
            <sz val="9"/>
            <color indexed="81"/>
            <rFont val="Tahoma"/>
            <family val="2"/>
          </rPr>
          <t>Gewicht
Schiebetür
in KG</t>
        </r>
        <r>
          <rPr>
            <sz val="9"/>
            <color indexed="81"/>
            <rFont val="Tahoma"/>
            <family val="2"/>
          </rPr>
          <t xml:space="preserve">
</t>
        </r>
      </text>
    </comment>
    <comment ref="M14" authorId="0">
      <text>
        <r>
          <rPr>
            <b/>
            <sz val="9"/>
            <color indexed="81"/>
            <rFont val="Tahoma"/>
            <family val="2"/>
          </rPr>
          <t>Gewicht
Schiebetür
in KG</t>
        </r>
        <r>
          <rPr>
            <sz val="9"/>
            <color indexed="81"/>
            <rFont val="Tahoma"/>
            <family val="2"/>
          </rPr>
          <t xml:space="preserve">
</t>
        </r>
      </text>
    </comment>
    <comment ref="U14" authorId="0">
      <text>
        <r>
          <rPr>
            <b/>
            <sz val="9"/>
            <color indexed="81"/>
            <rFont val="Tahoma"/>
            <family val="2"/>
          </rPr>
          <t>Gewicht
Schiebetür
in KG</t>
        </r>
        <r>
          <rPr>
            <sz val="9"/>
            <color indexed="81"/>
            <rFont val="Tahoma"/>
            <family val="2"/>
          </rPr>
          <t xml:space="preserve">
</t>
        </r>
      </text>
    </comment>
    <comment ref="Y14" authorId="0">
      <text>
        <r>
          <rPr>
            <b/>
            <sz val="9"/>
            <color indexed="81"/>
            <rFont val="Tahoma"/>
            <family val="2"/>
          </rPr>
          <t>Gewicht
Schiebetür
in KG</t>
        </r>
        <r>
          <rPr>
            <sz val="9"/>
            <color indexed="81"/>
            <rFont val="Tahoma"/>
            <family val="2"/>
          </rPr>
          <t xml:space="preserve">
</t>
        </r>
      </text>
    </comment>
    <comment ref="AG14" authorId="0">
      <text>
        <r>
          <rPr>
            <b/>
            <sz val="9"/>
            <color indexed="81"/>
            <rFont val="Tahoma"/>
            <family val="2"/>
          </rPr>
          <t>Gewicht
Schiebetür
in KG</t>
        </r>
        <r>
          <rPr>
            <sz val="9"/>
            <color indexed="81"/>
            <rFont val="Tahoma"/>
            <family val="2"/>
          </rPr>
          <t xml:space="preserve">
</t>
        </r>
      </text>
    </comment>
    <comment ref="A16" authorId="0">
      <text>
        <r>
          <rPr>
            <b/>
            <sz val="9"/>
            <color indexed="81"/>
            <rFont val="Tahoma"/>
            <family val="2"/>
          </rPr>
          <t>Länge der
Laufschiene</t>
        </r>
        <r>
          <rPr>
            <sz val="9"/>
            <color indexed="81"/>
            <rFont val="Tahoma"/>
            <family val="2"/>
          </rPr>
          <t xml:space="preserve">
</t>
        </r>
      </text>
    </comment>
    <comment ref="I16" authorId="0">
      <text>
        <r>
          <rPr>
            <b/>
            <sz val="9"/>
            <color indexed="81"/>
            <rFont val="Tahoma"/>
            <family val="2"/>
          </rPr>
          <t>Länge der
Laufschiene</t>
        </r>
        <r>
          <rPr>
            <sz val="9"/>
            <color indexed="81"/>
            <rFont val="Tahoma"/>
            <family val="2"/>
          </rPr>
          <t xml:space="preserve">
</t>
        </r>
      </text>
    </comment>
    <comment ref="M16" authorId="0">
      <text>
        <r>
          <rPr>
            <b/>
            <sz val="9"/>
            <color indexed="81"/>
            <rFont val="Tahoma"/>
            <family val="2"/>
          </rPr>
          <t>Länge der
Laufschiene</t>
        </r>
        <r>
          <rPr>
            <sz val="9"/>
            <color indexed="81"/>
            <rFont val="Tahoma"/>
            <family val="2"/>
          </rPr>
          <t xml:space="preserve">
</t>
        </r>
      </text>
    </comment>
    <comment ref="U16" authorId="0">
      <text>
        <r>
          <rPr>
            <b/>
            <sz val="9"/>
            <color indexed="81"/>
            <rFont val="Tahoma"/>
            <family val="2"/>
          </rPr>
          <t>Länge der
Laufschiene</t>
        </r>
        <r>
          <rPr>
            <sz val="9"/>
            <color indexed="81"/>
            <rFont val="Tahoma"/>
            <family val="2"/>
          </rPr>
          <t xml:space="preserve">
</t>
        </r>
      </text>
    </comment>
    <comment ref="Y16" authorId="0">
      <text>
        <r>
          <rPr>
            <b/>
            <sz val="9"/>
            <color indexed="81"/>
            <rFont val="Tahoma"/>
            <family val="2"/>
          </rPr>
          <t>Länge der
Laufschiene</t>
        </r>
        <r>
          <rPr>
            <sz val="9"/>
            <color indexed="81"/>
            <rFont val="Tahoma"/>
            <family val="2"/>
          </rPr>
          <t xml:space="preserve">
</t>
        </r>
      </text>
    </comment>
    <comment ref="AG16" authorId="0">
      <text>
        <r>
          <rPr>
            <b/>
            <sz val="9"/>
            <color indexed="81"/>
            <rFont val="Tahoma"/>
            <family val="2"/>
          </rPr>
          <t>Länge der
Laufschiene</t>
        </r>
        <r>
          <rPr>
            <sz val="9"/>
            <color indexed="81"/>
            <rFont val="Tahoma"/>
            <family val="2"/>
          </rPr>
          <t xml:space="preserve">
</t>
        </r>
      </text>
    </comment>
    <comment ref="A18" authorId="0">
      <text>
        <r>
          <rPr>
            <b/>
            <sz val="9"/>
            <color indexed="81"/>
            <rFont val="Tahoma"/>
            <family val="2"/>
          </rPr>
          <t>Durchgangsbreite</t>
        </r>
        <r>
          <rPr>
            <sz val="9"/>
            <color indexed="81"/>
            <rFont val="Tahoma"/>
            <family val="2"/>
          </rPr>
          <t xml:space="preserve">
</t>
        </r>
      </text>
    </comment>
    <comment ref="I18" authorId="0">
      <text>
        <r>
          <rPr>
            <b/>
            <sz val="9"/>
            <color indexed="81"/>
            <rFont val="Tahoma"/>
            <family val="2"/>
          </rPr>
          <t>Durchgangsbreite</t>
        </r>
        <r>
          <rPr>
            <sz val="9"/>
            <color indexed="81"/>
            <rFont val="Tahoma"/>
            <family val="2"/>
          </rPr>
          <t xml:space="preserve">
</t>
        </r>
      </text>
    </comment>
    <comment ref="M18" authorId="0">
      <text>
        <r>
          <rPr>
            <b/>
            <sz val="9"/>
            <color indexed="81"/>
            <rFont val="Tahoma"/>
            <family val="2"/>
          </rPr>
          <t>Durchgangsbreite</t>
        </r>
        <r>
          <rPr>
            <sz val="9"/>
            <color indexed="81"/>
            <rFont val="Tahoma"/>
            <family val="2"/>
          </rPr>
          <t xml:space="preserve">
</t>
        </r>
      </text>
    </comment>
    <comment ref="U18" authorId="0">
      <text>
        <r>
          <rPr>
            <b/>
            <sz val="9"/>
            <color indexed="81"/>
            <rFont val="Tahoma"/>
            <family val="2"/>
          </rPr>
          <t>Durchgangsbreite</t>
        </r>
        <r>
          <rPr>
            <sz val="9"/>
            <color indexed="81"/>
            <rFont val="Tahoma"/>
            <family val="2"/>
          </rPr>
          <t xml:space="preserve">
</t>
        </r>
      </text>
    </comment>
    <comment ref="Y18" authorId="0">
      <text>
        <r>
          <rPr>
            <b/>
            <sz val="9"/>
            <color indexed="81"/>
            <rFont val="Tahoma"/>
            <family val="2"/>
          </rPr>
          <t>Durchgangsbreite</t>
        </r>
        <r>
          <rPr>
            <sz val="9"/>
            <color indexed="81"/>
            <rFont val="Tahoma"/>
            <family val="2"/>
          </rPr>
          <t xml:space="preserve">
</t>
        </r>
      </text>
    </comment>
    <comment ref="AG18" authorId="0">
      <text>
        <r>
          <rPr>
            <b/>
            <sz val="9"/>
            <color indexed="81"/>
            <rFont val="Tahoma"/>
            <family val="2"/>
          </rPr>
          <t>Durchgangsbreite</t>
        </r>
        <r>
          <rPr>
            <sz val="9"/>
            <color indexed="81"/>
            <rFont val="Tahoma"/>
            <family val="2"/>
          </rPr>
          <t xml:space="preserve">
</t>
        </r>
      </text>
    </comment>
    <comment ref="A22" authorId="0">
      <text>
        <r>
          <rPr>
            <b/>
            <sz val="9"/>
            <color indexed="81"/>
            <rFont val="Tahoma"/>
            <family val="2"/>
          </rPr>
          <t>Glashöhe
Schiebetür</t>
        </r>
        <r>
          <rPr>
            <sz val="9"/>
            <color indexed="81"/>
            <rFont val="Tahoma"/>
            <family val="2"/>
          </rPr>
          <t xml:space="preserve">
</t>
        </r>
      </text>
    </comment>
    <comment ref="I22" authorId="0">
      <text>
        <r>
          <rPr>
            <b/>
            <sz val="9"/>
            <color indexed="81"/>
            <rFont val="Tahoma"/>
            <family val="2"/>
          </rPr>
          <t>Glashöhe
Schiebetür</t>
        </r>
        <r>
          <rPr>
            <sz val="9"/>
            <color indexed="81"/>
            <rFont val="Tahoma"/>
            <family val="2"/>
          </rPr>
          <t xml:space="preserve">
</t>
        </r>
      </text>
    </comment>
    <comment ref="M22" authorId="0">
      <text>
        <r>
          <rPr>
            <b/>
            <sz val="9"/>
            <color indexed="81"/>
            <rFont val="Tahoma"/>
            <family val="2"/>
          </rPr>
          <t>Glashöhe
Schiebetür</t>
        </r>
        <r>
          <rPr>
            <sz val="9"/>
            <color indexed="81"/>
            <rFont val="Tahoma"/>
            <family val="2"/>
          </rPr>
          <t xml:space="preserve">
</t>
        </r>
      </text>
    </comment>
    <comment ref="U22" authorId="0">
      <text>
        <r>
          <rPr>
            <b/>
            <sz val="9"/>
            <color indexed="81"/>
            <rFont val="Tahoma"/>
            <family val="2"/>
          </rPr>
          <t>Glashöhe
Schiebetür</t>
        </r>
        <r>
          <rPr>
            <sz val="9"/>
            <color indexed="81"/>
            <rFont val="Tahoma"/>
            <family val="2"/>
          </rPr>
          <t xml:space="preserve">
</t>
        </r>
      </text>
    </comment>
    <comment ref="Y22" authorId="0">
      <text>
        <r>
          <rPr>
            <b/>
            <sz val="9"/>
            <color indexed="81"/>
            <rFont val="Tahoma"/>
            <family val="2"/>
          </rPr>
          <t>Glashöhe
Schiebetür</t>
        </r>
        <r>
          <rPr>
            <sz val="9"/>
            <color indexed="81"/>
            <rFont val="Tahoma"/>
            <family val="2"/>
          </rPr>
          <t xml:space="preserve">
</t>
        </r>
      </text>
    </comment>
    <comment ref="AG22" authorId="0">
      <text>
        <r>
          <rPr>
            <b/>
            <sz val="9"/>
            <color indexed="81"/>
            <rFont val="Tahoma"/>
            <family val="2"/>
          </rPr>
          <t>Glashöhe
Schiebetür</t>
        </r>
        <r>
          <rPr>
            <sz val="9"/>
            <color indexed="81"/>
            <rFont val="Tahoma"/>
            <family val="2"/>
          </rPr>
          <t xml:space="preserve">
</t>
        </r>
      </text>
    </comment>
    <comment ref="A24" authorId="0">
      <text>
        <r>
          <rPr>
            <b/>
            <sz val="9"/>
            <color indexed="81"/>
            <rFont val="Tahoma"/>
            <family val="2"/>
          </rPr>
          <t>Glasbreite
Schiebetür</t>
        </r>
        <r>
          <rPr>
            <sz val="9"/>
            <color indexed="81"/>
            <rFont val="Tahoma"/>
            <family val="2"/>
          </rPr>
          <t xml:space="preserve">
</t>
        </r>
      </text>
    </comment>
    <comment ref="I24" authorId="0">
      <text>
        <r>
          <rPr>
            <b/>
            <sz val="9"/>
            <color indexed="81"/>
            <rFont val="Tahoma"/>
            <family val="2"/>
          </rPr>
          <t>Glasbreite
Schiebetür</t>
        </r>
        <r>
          <rPr>
            <sz val="9"/>
            <color indexed="81"/>
            <rFont val="Tahoma"/>
            <family val="2"/>
          </rPr>
          <t xml:space="preserve">
</t>
        </r>
      </text>
    </comment>
    <comment ref="M24" authorId="0">
      <text>
        <r>
          <rPr>
            <b/>
            <sz val="9"/>
            <color indexed="81"/>
            <rFont val="Tahoma"/>
            <family val="2"/>
          </rPr>
          <t>Glasbreite
Schiebetür</t>
        </r>
        <r>
          <rPr>
            <sz val="9"/>
            <color indexed="81"/>
            <rFont val="Tahoma"/>
            <family val="2"/>
          </rPr>
          <t xml:space="preserve">
</t>
        </r>
      </text>
    </comment>
    <comment ref="U24" authorId="0">
      <text>
        <r>
          <rPr>
            <b/>
            <sz val="9"/>
            <color indexed="81"/>
            <rFont val="Tahoma"/>
            <family val="2"/>
          </rPr>
          <t>Glasbreite
Schiebetür</t>
        </r>
        <r>
          <rPr>
            <sz val="9"/>
            <color indexed="81"/>
            <rFont val="Tahoma"/>
            <family val="2"/>
          </rPr>
          <t xml:space="preserve">
</t>
        </r>
      </text>
    </comment>
    <comment ref="Y24" authorId="0">
      <text>
        <r>
          <rPr>
            <b/>
            <sz val="9"/>
            <color indexed="81"/>
            <rFont val="Tahoma"/>
            <family val="2"/>
          </rPr>
          <t>Glasbreite
Schiebetür</t>
        </r>
        <r>
          <rPr>
            <sz val="9"/>
            <color indexed="81"/>
            <rFont val="Tahoma"/>
            <family val="2"/>
          </rPr>
          <t xml:space="preserve">
</t>
        </r>
      </text>
    </comment>
    <comment ref="AG24" authorId="0">
      <text>
        <r>
          <rPr>
            <b/>
            <sz val="9"/>
            <color indexed="81"/>
            <rFont val="Tahoma"/>
            <family val="2"/>
          </rPr>
          <t>Glasbreite
Schiebetür</t>
        </r>
        <r>
          <rPr>
            <sz val="9"/>
            <color indexed="81"/>
            <rFont val="Tahoma"/>
            <family val="2"/>
          </rPr>
          <t xml:space="preserve">
</t>
        </r>
      </text>
    </comment>
    <comment ref="A26" authorId="0">
      <text>
        <r>
          <rPr>
            <b/>
            <sz val="9"/>
            <color indexed="81"/>
            <rFont val="Tahoma"/>
            <family val="2"/>
          </rPr>
          <t>Gewicht
Schiebetür
in KG</t>
        </r>
        <r>
          <rPr>
            <sz val="9"/>
            <color indexed="81"/>
            <rFont val="Tahoma"/>
            <family val="2"/>
          </rPr>
          <t xml:space="preserve">
</t>
        </r>
      </text>
    </comment>
    <comment ref="I26" authorId="0">
      <text>
        <r>
          <rPr>
            <b/>
            <sz val="9"/>
            <color indexed="81"/>
            <rFont val="Tahoma"/>
            <family val="2"/>
          </rPr>
          <t>Gewicht
Schiebetür
in KG</t>
        </r>
        <r>
          <rPr>
            <sz val="9"/>
            <color indexed="81"/>
            <rFont val="Tahoma"/>
            <family val="2"/>
          </rPr>
          <t xml:space="preserve">
</t>
        </r>
      </text>
    </comment>
    <comment ref="M26" authorId="0">
      <text>
        <r>
          <rPr>
            <b/>
            <sz val="9"/>
            <color indexed="81"/>
            <rFont val="Tahoma"/>
            <family val="2"/>
          </rPr>
          <t>Gewicht
Schiebetür
in KG</t>
        </r>
        <r>
          <rPr>
            <sz val="9"/>
            <color indexed="81"/>
            <rFont val="Tahoma"/>
            <family val="2"/>
          </rPr>
          <t xml:space="preserve">
</t>
        </r>
      </text>
    </comment>
    <comment ref="U26" authorId="0">
      <text>
        <r>
          <rPr>
            <b/>
            <sz val="9"/>
            <color indexed="81"/>
            <rFont val="Tahoma"/>
            <family val="2"/>
          </rPr>
          <t>Gewicht
Schiebetür
in KG</t>
        </r>
        <r>
          <rPr>
            <sz val="9"/>
            <color indexed="81"/>
            <rFont val="Tahoma"/>
            <family val="2"/>
          </rPr>
          <t xml:space="preserve">
</t>
        </r>
      </text>
    </comment>
    <comment ref="Y26" authorId="0">
      <text>
        <r>
          <rPr>
            <b/>
            <sz val="9"/>
            <color indexed="81"/>
            <rFont val="Tahoma"/>
            <family val="2"/>
          </rPr>
          <t>Gewicht
Schiebetür
in KG</t>
        </r>
        <r>
          <rPr>
            <sz val="9"/>
            <color indexed="81"/>
            <rFont val="Tahoma"/>
            <family val="2"/>
          </rPr>
          <t xml:space="preserve">
</t>
        </r>
      </text>
    </comment>
    <comment ref="AG26" authorId="0">
      <text>
        <r>
          <rPr>
            <b/>
            <sz val="9"/>
            <color indexed="81"/>
            <rFont val="Tahoma"/>
            <family val="2"/>
          </rPr>
          <t>Gewicht
Schiebetür
in KG</t>
        </r>
        <r>
          <rPr>
            <sz val="9"/>
            <color indexed="81"/>
            <rFont val="Tahoma"/>
            <family val="2"/>
          </rPr>
          <t xml:space="preserve">
</t>
        </r>
      </text>
    </comment>
    <comment ref="A28" authorId="0">
      <text>
        <r>
          <rPr>
            <b/>
            <sz val="9"/>
            <color indexed="81"/>
            <rFont val="Tahoma"/>
            <family val="2"/>
          </rPr>
          <t>Länge der
Laufschiene</t>
        </r>
        <r>
          <rPr>
            <sz val="9"/>
            <color indexed="81"/>
            <rFont val="Tahoma"/>
            <family val="2"/>
          </rPr>
          <t xml:space="preserve">
</t>
        </r>
      </text>
    </comment>
    <comment ref="I28" authorId="0">
      <text>
        <r>
          <rPr>
            <b/>
            <sz val="9"/>
            <color indexed="81"/>
            <rFont val="Tahoma"/>
            <family val="2"/>
          </rPr>
          <t>Länge der
Laufschiene</t>
        </r>
        <r>
          <rPr>
            <sz val="9"/>
            <color indexed="81"/>
            <rFont val="Tahoma"/>
            <family val="2"/>
          </rPr>
          <t xml:space="preserve">
</t>
        </r>
      </text>
    </comment>
    <comment ref="M28" authorId="0">
      <text>
        <r>
          <rPr>
            <b/>
            <sz val="9"/>
            <color indexed="81"/>
            <rFont val="Tahoma"/>
            <family val="2"/>
          </rPr>
          <t>Länge der
Laufschiene</t>
        </r>
        <r>
          <rPr>
            <sz val="9"/>
            <color indexed="81"/>
            <rFont val="Tahoma"/>
            <family val="2"/>
          </rPr>
          <t xml:space="preserve">
</t>
        </r>
      </text>
    </comment>
    <comment ref="U28" authorId="0">
      <text>
        <r>
          <rPr>
            <b/>
            <sz val="9"/>
            <color indexed="81"/>
            <rFont val="Tahoma"/>
            <family val="2"/>
          </rPr>
          <t>Länge der
Laufschiene</t>
        </r>
        <r>
          <rPr>
            <sz val="9"/>
            <color indexed="81"/>
            <rFont val="Tahoma"/>
            <family val="2"/>
          </rPr>
          <t xml:space="preserve">
</t>
        </r>
      </text>
    </comment>
    <comment ref="Y28" authorId="0">
      <text>
        <r>
          <rPr>
            <b/>
            <sz val="9"/>
            <color indexed="81"/>
            <rFont val="Tahoma"/>
            <family val="2"/>
          </rPr>
          <t>Länge der
Laufschiene</t>
        </r>
        <r>
          <rPr>
            <sz val="9"/>
            <color indexed="81"/>
            <rFont val="Tahoma"/>
            <family val="2"/>
          </rPr>
          <t xml:space="preserve">
</t>
        </r>
      </text>
    </comment>
    <comment ref="AG28" authorId="0">
      <text>
        <r>
          <rPr>
            <b/>
            <sz val="9"/>
            <color indexed="81"/>
            <rFont val="Tahoma"/>
            <family val="2"/>
          </rPr>
          <t>Länge der
Laufschiene</t>
        </r>
        <r>
          <rPr>
            <sz val="9"/>
            <color indexed="81"/>
            <rFont val="Tahoma"/>
            <family val="2"/>
          </rPr>
          <t xml:space="preserve">
</t>
        </r>
      </text>
    </comment>
    <comment ref="A30" authorId="0">
      <text>
        <r>
          <rPr>
            <b/>
            <sz val="9"/>
            <color indexed="81"/>
            <rFont val="Tahoma"/>
            <family val="2"/>
          </rPr>
          <t>Durchgangsbreite</t>
        </r>
        <r>
          <rPr>
            <sz val="9"/>
            <color indexed="81"/>
            <rFont val="Tahoma"/>
            <family val="2"/>
          </rPr>
          <t xml:space="preserve">
</t>
        </r>
      </text>
    </comment>
    <comment ref="I30" authorId="0">
      <text>
        <r>
          <rPr>
            <b/>
            <sz val="9"/>
            <color indexed="81"/>
            <rFont val="Tahoma"/>
            <family val="2"/>
          </rPr>
          <t>Durchgangsbreite</t>
        </r>
        <r>
          <rPr>
            <sz val="9"/>
            <color indexed="81"/>
            <rFont val="Tahoma"/>
            <family val="2"/>
          </rPr>
          <t xml:space="preserve">
</t>
        </r>
      </text>
    </comment>
    <comment ref="M30" authorId="0">
      <text>
        <r>
          <rPr>
            <b/>
            <sz val="9"/>
            <color indexed="81"/>
            <rFont val="Tahoma"/>
            <family val="2"/>
          </rPr>
          <t>Durchgangsbreite</t>
        </r>
        <r>
          <rPr>
            <sz val="9"/>
            <color indexed="81"/>
            <rFont val="Tahoma"/>
            <family val="2"/>
          </rPr>
          <t xml:space="preserve">
</t>
        </r>
      </text>
    </comment>
    <comment ref="U30" authorId="0">
      <text>
        <r>
          <rPr>
            <b/>
            <sz val="9"/>
            <color indexed="81"/>
            <rFont val="Tahoma"/>
            <family val="2"/>
          </rPr>
          <t>Durchgangsbreite</t>
        </r>
        <r>
          <rPr>
            <sz val="9"/>
            <color indexed="81"/>
            <rFont val="Tahoma"/>
            <family val="2"/>
          </rPr>
          <t xml:space="preserve">
</t>
        </r>
      </text>
    </comment>
    <comment ref="Y30" authorId="0">
      <text>
        <r>
          <rPr>
            <b/>
            <sz val="9"/>
            <color indexed="81"/>
            <rFont val="Tahoma"/>
            <family val="2"/>
          </rPr>
          <t>Durchgangsbreite</t>
        </r>
        <r>
          <rPr>
            <sz val="9"/>
            <color indexed="81"/>
            <rFont val="Tahoma"/>
            <family val="2"/>
          </rPr>
          <t xml:space="preserve">
</t>
        </r>
      </text>
    </comment>
    <comment ref="AG30" authorId="0">
      <text>
        <r>
          <rPr>
            <b/>
            <sz val="9"/>
            <color indexed="81"/>
            <rFont val="Tahoma"/>
            <family val="2"/>
          </rPr>
          <t>Durchgangsbreite</t>
        </r>
        <r>
          <rPr>
            <sz val="9"/>
            <color indexed="81"/>
            <rFont val="Tahoma"/>
            <family val="2"/>
          </rPr>
          <t xml:space="preserve">
</t>
        </r>
      </text>
    </comment>
    <comment ref="A34" authorId="0">
      <text>
        <r>
          <rPr>
            <b/>
            <sz val="9"/>
            <color indexed="81"/>
            <rFont val="Tahoma"/>
            <family val="2"/>
          </rPr>
          <t>Glashöhe
Schiebetür</t>
        </r>
        <r>
          <rPr>
            <sz val="9"/>
            <color indexed="81"/>
            <rFont val="Tahoma"/>
            <family val="2"/>
          </rPr>
          <t xml:space="preserve">
</t>
        </r>
      </text>
    </comment>
    <comment ref="I34" authorId="0">
      <text>
        <r>
          <rPr>
            <b/>
            <sz val="9"/>
            <color indexed="81"/>
            <rFont val="Tahoma"/>
            <family val="2"/>
          </rPr>
          <t>Glashöhe
Schiebetür</t>
        </r>
        <r>
          <rPr>
            <sz val="9"/>
            <color indexed="81"/>
            <rFont val="Tahoma"/>
            <family val="2"/>
          </rPr>
          <t xml:space="preserve">
</t>
        </r>
      </text>
    </comment>
    <comment ref="M34" authorId="0">
      <text>
        <r>
          <rPr>
            <b/>
            <sz val="9"/>
            <color indexed="81"/>
            <rFont val="Tahoma"/>
            <family val="2"/>
          </rPr>
          <t>Glashöhe
Schiebetür</t>
        </r>
        <r>
          <rPr>
            <sz val="9"/>
            <color indexed="81"/>
            <rFont val="Tahoma"/>
            <family val="2"/>
          </rPr>
          <t xml:space="preserve">
</t>
        </r>
      </text>
    </comment>
    <comment ref="U34" authorId="0">
      <text>
        <r>
          <rPr>
            <b/>
            <sz val="9"/>
            <color indexed="81"/>
            <rFont val="Tahoma"/>
            <family val="2"/>
          </rPr>
          <t>Glashöhe
Schiebetür</t>
        </r>
        <r>
          <rPr>
            <sz val="9"/>
            <color indexed="81"/>
            <rFont val="Tahoma"/>
            <family val="2"/>
          </rPr>
          <t xml:space="preserve">
</t>
        </r>
      </text>
    </comment>
    <comment ref="Y34" authorId="0">
      <text>
        <r>
          <rPr>
            <b/>
            <sz val="9"/>
            <color indexed="81"/>
            <rFont val="Tahoma"/>
            <family val="2"/>
          </rPr>
          <t>Glashöhe
Schiebetür</t>
        </r>
        <r>
          <rPr>
            <sz val="9"/>
            <color indexed="81"/>
            <rFont val="Tahoma"/>
            <family val="2"/>
          </rPr>
          <t xml:space="preserve">
</t>
        </r>
      </text>
    </comment>
    <comment ref="AG34" authorId="0">
      <text>
        <r>
          <rPr>
            <b/>
            <sz val="9"/>
            <color indexed="81"/>
            <rFont val="Tahoma"/>
            <family val="2"/>
          </rPr>
          <t>Glashöhe
Schiebetür</t>
        </r>
        <r>
          <rPr>
            <sz val="9"/>
            <color indexed="81"/>
            <rFont val="Tahoma"/>
            <family val="2"/>
          </rPr>
          <t xml:space="preserve">
</t>
        </r>
      </text>
    </comment>
    <comment ref="A36" authorId="0">
      <text>
        <r>
          <rPr>
            <b/>
            <sz val="9"/>
            <color indexed="81"/>
            <rFont val="Tahoma"/>
            <family val="2"/>
          </rPr>
          <t>Glasbreite
Schiebetür</t>
        </r>
        <r>
          <rPr>
            <sz val="9"/>
            <color indexed="81"/>
            <rFont val="Tahoma"/>
            <family val="2"/>
          </rPr>
          <t xml:space="preserve">
</t>
        </r>
      </text>
    </comment>
    <comment ref="I36" authorId="0">
      <text>
        <r>
          <rPr>
            <b/>
            <sz val="9"/>
            <color indexed="81"/>
            <rFont val="Tahoma"/>
            <family val="2"/>
          </rPr>
          <t>Glasbreite
Schiebetür</t>
        </r>
        <r>
          <rPr>
            <sz val="9"/>
            <color indexed="81"/>
            <rFont val="Tahoma"/>
            <family val="2"/>
          </rPr>
          <t xml:space="preserve">
</t>
        </r>
      </text>
    </comment>
    <comment ref="M36" authorId="0">
      <text>
        <r>
          <rPr>
            <b/>
            <sz val="9"/>
            <color indexed="81"/>
            <rFont val="Tahoma"/>
            <family val="2"/>
          </rPr>
          <t>Glasbreite
Schiebetür</t>
        </r>
        <r>
          <rPr>
            <sz val="9"/>
            <color indexed="81"/>
            <rFont val="Tahoma"/>
            <family val="2"/>
          </rPr>
          <t xml:space="preserve">
</t>
        </r>
      </text>
    </comment>
    <comment ref="U36" authorId="0">
      <text>
        <r>
          <rPr>
            <b/>
            <sz val="9"/>
            <color indexed="81"/>
            <rFont val="Tahoma"/>
            <family val="2"/>
          </rPr>
          <t>Glasbreite
Schiebetür</t>
        </r>
        <r>
          <rPr>
            <sz val="9"/>
            <color indexed="81"/>
            <rFont val="Tahoma"/>
            <family val="2"/>
          </rPr>
          <t xml:space="preserve">
</t>
        </r>
      </text>
    </comment>
    <comment ref="Y36" authorId="0">
      <text>
        <r>
          <rPr>
            <b/>
            <sz val="9"/>
            <color indexed="81"/>
            <rFont val="Tahoma"/>
            <family val="2"/>
          </rPr>
          <t>Glasbreite
Schiebetür</t>
        </r>
        <r>
          <rPr>
            <sz val="9"/>
            <color indexed="81"/>
            <rFont val="Tahoma"/>
            <family val="2"/>
          </rPr>
          <t xml:space="preserve">
</t>
        </r>
      </text>
    </comment>
    <comment ref="AG36" authorId="0">
      <text>
        <r>
          <rPr>
            <b/>
            <sz val="9"/>
            <color indexed="81"/>
            <rFont val="Tahoma"/>
            <family val="2"/>
          </rPr>
          <t>Glasbreite
Schiebetür</t>
        </r>
        <r>
          <rPr>
            <sz val="9"/>
            <color indexed="81"/>
            <rFont val="Tahoma"/>
            <family val="2"/>
          </rPr>
          <t xml:space="preserve">
</t>
        </r>
      </text>
    </comment>
    <comment ref="A38" authorId="0">
      <text>
        <r>
          <rPr>
            <b/>
            <sz val="9"/>
            <color indexed="81"/>
            <rFont val="Tahoma"/>
            <family val="2"/>
          </rPr>
          <t>Gewicht
Schiebetür
in KG</t>
        </r>
        <r>
          <rPr>
            <sz val="9"/>
            <color indexed="81"/>
            <rFont val="Tahoma"/>
            <family val="2"/>
          </rPr>
          <t xml:space="preserve">
</t>
        </r>
      </text>
    </comment>
    <comment ref="I38" authorId="0">
      <text>
        <r>
          <rPr>
            <b/>
            <sz val="9"/>
            <color indexed="81"/>
            <rFont val="Tahoma"/>
            <family val="2"/>
          </rPr>
          <t>Gewicht
Schiebetür
in KG</t>
        </r>
        <r>
          <rPr>
            <sz val="9"/>
            <color indexed="81"/>
            <rFont val="Tahoma"/>
            <family val="2"/>
          </rPr>
          <t xml:space="preserve">
</t>
        </r>
      </text>
    </comment>
    <comment ref="M38" authorId="0">
      <text>
        <r>
          <rPr>
            <b/>
            <sz val="9"/>
            <color indexed="81"/>
            <rFont val="Tahoma"/>
            <family val="2"/>
          </rPr>
          <t>Gewicht
Schiebetür
in KG</t>
        </r>
        <r>
          <rPr>
            <sz val="9"/>
            <color indexed="81"/>
            <rFont val="Tahoma"/>
            <family val="2"/>
          </rPr>
          <t xml:space="preserve">
</t>
        </r>
      </text>
    </comment>
    <comment ref="U38" authorId="0">
      <text>
        <r>
          <rPr>
            <b/>
            <sz val="9"/>
            <color indexed="81"/>
            <rFont val="Tahoma"/>
            <family val="2"/>
          </rPr>
          <t>Gewicht
Schiebetür
in KG</t>
        </r>
        <r>
          <rPr>
            <sz val="9"/>
            <color indexed="81"/>
            <rFont val="Tahoma"/>
            <family val="2"/>
          </rPr>
          <t xml:space="preserve">
</t>
        </r>
      </text>
    </comment>
    <comment ref="Y38" authorId="0">
      <text>
        <r>
          <rPr>
            <b/>
            <sz val="9"/>
            <color indexed="81"/>
            <rFont val="Tahoma"/>
            <family val="2"/>
          </rPr>
          <t>Gewicht
Schiebetür
in KG</t>
        </r>
        <r>
          <rPr>
            <sz val="9"/>
            <color indexed="81"/>
            <rFont val="Tahoma"/>
            <family val="2"/>
          </rPr>
          <t xml:space="preserve">
</t>
        </r>
      </text>
    </comment>
    <comment ref="AG38" authorId="0">
      <text>
        <r>
          <rPr>
            <b/>
            <sz val="9"/>
            <color indexed="81"/>
            <rFont val="Tahoma"/>
            <family val="2"/>
          </rPr>
          <t>Gewicht
Schiebetür
in KG</t>
        </r>
        <r>
          <rPr>
            <sz val="9"/>
            <color indexed="81"/>
            <rFont val="Tahoma"/>
            <family val="2"/>
          </rPr>
          <t xml:space="preserve">
</t>
        </r>
      </text>
    </comment>
    <comment ref="A40" authorId="0">
      <text>
        <r>
          <rPr>
            <b/>
            <sz val="9"/>
            <color indexed="81"/>
            <rFont val="Tahoma"/>
            <family val="2"/>
          </rPr>
          <t>Länge der
Laufschiene</t>
        </r>
        <r>
          <rPr>
            <sz val="9"/>
            <color indexed="81"/>
            <rFont val="Tahoma"/>
            <family val="2"/>
          </rPr>
          <t xml:space="preserve">
</t>
        </r>
      </text>
    </comment>
    <comment ref="I40" authorId="0">
      <text>
        <r>
          <rPr>
            <b/>
            <sz val="9"/>
            <color indexed="81"/>
            <rFont val="Tahoma"/>
            <family val="2"/>
          </rPr>
          <t>Länge der
Laufschiene</t>
        </r>
        <r>
          <rPr>
            <sz val="9"/>
            <color indexed="81"/>
            <rFont val="Tahoma"/>
            <family val="2"/>
          </rPr>
          <t xml:space="preserve">
</t>
        </r>
      </text>
    </comment>
    <comment ref="M40" authorId="0">
      <text>
        <r>
          <rPr>
            <b/>
            <sz val="9"/>
            <color indexed="81"/>
            <rFont val="Tahoma"/>
            <family val="2"/>
          </rPr>
          <t>Länge der
Laufschiene</t>
        </r>
        <r>
          <rPr>
            <sz val="9"/>
            <color indexed="81"/>
            <rFont val="Tahoma"/>
            <family val="2"/>
          </rPr>
          <t xml:space="preserve">
</t>
        </r>
      </text>
    </comment>
    <comment ref="U40" authorId="0">
      <text>
        <r>
          <rPr>
            <b/>
            <sz val="9"/>
            <color indexed="81"/>
            <rFont val="Tahoma"/>
            <family val="2"/>
          </rPr>
          <t>Länge der
Laufschiene</t>
        </r>
        <r>
          <rPr>
            <sz val="9"/>
            <color indexed="81"/>
            <rFont val="Tahoma"/>
            <family val="2"/>
          </rPr>
          <t xml:space="preserve">
</t>
        </r>
      </text>
    </comment>
    <comment ref="Y40" authorId="0">
      <text>
        <r>
          <rPr>
            <b/>
            <sz val="9"/>
            <color indexed="81"/>
            <rFont val="Tahoma"/>
            <family val="2"/>
          </rPr>
          <t>Länge der
Laufschiene</t>
        </r>
        <r>
          <rPr>
            <sz val="9"/>
            <color indexed="81"/>
            <rFont val="Tahoma"/>
            <family val="2"/>
          </rPr>
          <t xml:space="preserve">
</t>
        </r>
      </text>
    </comment>
    <comment ref="AG40" authorId="0">
      <text>
        <r>
          <rPr>
            <b/>
            <sz val="9"/>
            <color indexed="81"/>
            <rFont val="Tahoma"/>
            <family val="2"/>
          </rPr>
          <t>Länge der
Laufschiene</t>
        </r>
        <r>
          <rPr>
            <sz val="9"/>
            <color indexed="81"/>
            <rFont val="Tahoma"/>
            <family val="2"/>
          </rPr>
          <t xml:space="preserve">
</t>
        </r>
      </text>
    </comment>
    <comment ref="A42" authorId="0">
      <text>
        <r>
          <rPr>
            <b/>
            <sz val="9"/>
            <color indexed="81"/>
            <rFont val="Tahoma"/>
            <family val="2"/>
          </rPr>
          <t>Durchgangsbreite</t>
        </r>
        <r>
          <rPr>
            <sz val="9"/>
            <color indexed="81"/>
            <rFont val="Tahoma"/>
            <family val="2"/>
          </rPr>
          <t xml:space="preserve">
</t>
        </r>
      </text>
    </comment>
    <comment ref="I42" authorId="0">
      <text>
        <r>
          <rPr>
            <b/>
            <sz val="9"/>
            <color indexed="81"/>
            <rFont val="Tahoma"/>
            <family val="2"/>
          </rPr>
          <t>Durchgangsbreite</t>
        </r>
        <r>
          <rPr>
            <sz val="9"/>
            <color indexed="81"/>
            <rFont val="Tahoma"/>
            <family val="2"/>
          </rPr>
          <t xml:space="preserve">
</t>
        </r>
      </text>
    </comment>
    <comment ref="M42" authorId="0">
      <text>
        <r>
          <rPr>
            <b/>
            <sz val="9"/>
            <color indexed="81"/>
            <rFont val="Tahoma"/>
            <family val="2"/>
          </rPr>
          <t>Durchgangsbreite</t>
        </r>
        <r>
          <rPr>
            <sz val="9"/>
            <color indexed="81"/>
            <rFont val="Tahoma"/>
            <family val="2"/>
          </rPr>
          <t xml:space="preserve">
</t>
        </r>
      </text>
    </comment>
    <comment ref="U42" authorId="0">
      <text>
        <r>
          <rPr>
            <b/>
            <sz val="9"/>
            <color indexed="81"/>
            <rFont val="Tahoma"/>
            <family val="2"/>
          </rPr>
          <t>Durchgangsbreite</t>
        </r>
        <r>
          <rPr>
            <sz val="9"/>
            <color indexed="81"/>
            <rFont val="Tahoma"/>
            <family val="2"/>
          </rPr>
          <t xml:space="preserve">
</t>
        </r>
      </text>
    </comment>
    <comment ref="Y42" authorId="0">
      <text>
        <r>
          <rPr>
            <b/>
            <sz val="9"/>
            <color indexed="81"/>
            <rFont val="Tahoma"/>
            <family val="2"/>
          </rPr>
          <t>Durchgangsbreite</t>
        </r>
        <r>
          <rPr>
            <sz val="9"/>
            <color indexed="81"/>
            <rFont val="Tahoma"/>
            <family val="2"/>
          </rPr>
          <t xml:space="preserve">
</t>
        </r>
      </text>
    </comment>
    <comment ref="AG42" authorId="0">
      <text>
        <r>
          <rPr>
            <b/>
            <sz val="9"/>
            <color indexed="81"/>
            <rFont val="Tahoma"/>
            <family val="2"/>
          </rPr>
          <t>Durchgangsbreite</t>
        </r>
        <r>
          <rPr>
            <sz val="9"/>
            <color indexed="81"/>
            <rFont val="Tahoma"/>
            <family val="2"/>
          </rPr>
          <t xml:space="preserve">
</t>
        </r>
      </text>
    </comment>
  </commentList>
</comments>
</file>

<file path=xl/comments4.xml><?xml version="1.0" encoding="utf-8"?>
<comments xmlns="http://schemas.openxmlformats.org/spreadsheetml/2006/main">
  <authors>
    <author>groth</author>
  </authors>
  <commentList>
    <comment ref="A10" authorId="0">
      <text>
        <r>
          <rPr>
            <b/>
            <sz val="9"/>
            <color indexed="81"/>
            <rFont val="Tahoma"/>
            <family val="2"/>
          </rPr>
          <t>Bohrhöhe</t>
        </r>
        <r>
          <rPr>
            <sz val="9"/>
            <color indexed="81"/>
            <rFont val="Tahoma"/>
            <family val="2"/>
          </rPr>
          <t xml:space="preserve">
</t>
        </r>
      </text>
    </comment>
    <comment ref="I10" authorId="0">
      <text>
        <r>
          <rPr>
            <b/>
            <sz val="9"/>
            <color indexed="81"/>
            <rFont val="Tahoma"/>
            <family val="2"/>
          </rPr>
          <t>Bohrhöhe</t>
        </r>
        <r>
          <rPr>
            <sz val="9"/>
            <color indexed="81"/>
            <rFont val="Tahoma"/>
            <family val="2"/>
          </rPr>
          <t xml:space="preserve">
</t>
        </r>
      </text>
    </comment>
    <comment ref="M10" authorId="0">
      <text>
        <r>
          <rPr>
            <b/>
            <sz val="9"/>
            <color indexed="81"/>
            <rFont val="Tahoma"/>
            <family val="2"/>
          </rPr>
          <t>Bohrhöhe</t>
        </r>
        <r>
          <rPr>
            <sz val="9"/>
            <color indexed="81"/>
            <rFont val="Tahoma"/>
            <family val="2"/>
          </rPr>
          <t xml:space="preserve">
</t>
        </r>
      </text>
    </comment>
    <comment ref="U10" authorId="0">
      <text>
        <r>
          <rPr>
            <b/>
            <sz val="9"/>
            <color indexed="81"/>
            <rFont val="Tahoma"/>
            <family val="2"/>
          </rPr>
          <t>Glashöhe</t>
        </r>
        <r>
          <rPr>
            <sz val="9"/>
            <color indexed="81"/>
            <rFont val="Tahoma"/>
            <family val="2"/>
          </rPr>
          <t xml:space="preserve">
</t>
        </r>
      </text>
    </comment>
    <comment ref="Y10" authorId="0">
      <text>
        <r>
          <rPr>
            <b/>
            <sz val="9"/>
            <color indexed="81"/>
            <rFont val="Tahoma"/>
            <family val="2"/>
          </rPr>
          <t>Bohrhöhe</t>
        </r>
        <r>
          <rPr>
            <sz val="9"/>
            <color indexed="81"/>
            <rFont val="Tahoma"/>
            <family val="2"/>
          </rPr>
          <t xml:space="preserve">
</t>
        </r>
      </text>
    </comment>
    <comment ref="AG10" authorId="0">
      <text>
        <r>
          <rPr>
            <b/>
            <sz val="9"/>
            <color indexed="81"/>
            <rFont val="Tahoma"/>
            <family val="2"/>
          </rPr>
          <t>Bohrhöhe</t>
        </r>
        <r>
          <rPr>
            <sz val="9"/>
            <color indexed="81"/>
            <rFont val="Tahoma"/>
            <family val="2"/>
          </rPr>
          <t xml:space="preserve">
</t>
        </r>
      </text>
    </comment>
    <comment ref="A12" authorId="0">
      <text>
        <r>
          <rPr>
            <b/>
            <sz val="9"/>
            <color indexed="81"/>
            <rFont val="Tahoma"/>
            <family val="2"/>
          </rPr>
          <t>Glashöhe
Schiebetür</t>
        </r>
        <r>
          <rPr>
            <sz val="9"/>
            <color indexed="81"/>
            <rFont val="Tahoma"/>
            <family val="2"/>
          </rPr>
          <t xml:space="preserve">
</t>
        </r>
      </text>
    </comment>
    <comment ref="I12" authorId="0">
      <text>
        <r>
          <rPr>
            <b/>
            <sz val="9"/>
            <color indexed="81"/>
            <rFont val="Tahoma"/>
            <family val="2"/>
          </rPr>
          <t>Glashöhe</t>
        </r>
        <r>
          <rPr>
            <sz val="9"/>
            <color indexed="81"/>
            <rFont val="Tahoma"/>
            <family val="2"/>
          </rPr>
          <t xml:space="preserve">
</t>
        </r>
      </text>
    </comment>
    <comment ref="M12" authorId="0">
      <text>
        <r>
          <rPr>
            <b/>
            <sz val="9"/>
            <color indexed="81"/>
            <rFont val="Tahoma"/>
            <family val="2"/>
          </rPr>
          <t>Glashöhe
Schiebetür</t>
        </r>
        <r>
          <rPr>
            <sz val="9"/>
            <color indexed="81"/>
            <rFont val="Tahoma"/>
            <family val="2"/>
          </rPr>
          <t xml:space="preserve">
</t>
        </r>
      </text>
    </comment>
    <comment ref="U12" authorId="0">
      <text>
        <r>
          <rPr>
            <b/>
            <sz val="9"/>
            <color indexed="81"/>
            <rFont val="Tahoma"/>
            <family val="2"/>
          </rPr>
          <t>Glashöhe
Schiebetür</t>
        </r>
        <r>
          <rPr>
            <sz val="9"/>
            <color indexed="81"/>
            <rFont val="Tahoma"/>
            <family val="2"/>
          </rPr>
          <t xml:space="preserve">
</t>
        </r>
      </text>
    </comment>
    <comment ref="Y12" authorId="0">
      <text>
        <r>
          <rPr>
            <b/>
            <sz val="9"/>
            <color indexed="81"/>
            <rFont val="Tahoma"/>
            <family val="2"/>
          </rPr>
          <t>Glashöhe
Schiebetür</t>
        </r>
        <r>
          <rPr>
            <sz val="9"/>
            <color indexed="81"/>
            <rFont val="Tahoma"/>
            <family val="2"/>
          </rPr>
          <t xml:space="preserve">
</t>
        </r>
      </text>
    </comment>
    <comment ref="AG12" authorId="0">
      <text>
        <r>
          <rPr>
            <b/>
            <sz val="9"/>
            <color indexed="81"/>
            <rFont val="Tahoma"/>
            <family val="2"/>
          </rPr>
          <t>Glashöhe
Schiebetür</t>
        </r>
        <r>
          <rPr>
            <sz val="9"/>
            <color indexed="81"/>
            <rFont val="Tahoma"/>
            <family val="2"/>
          </rPr>
          <t xml:space="preserve">
</t>
        </r>
      </text>
    </comment>
    <comment ref="A14" authorId="0">
      <text>
        <r>
          <rPr>
            <b/>
            <sz val="9"/>
            <color indexed="81"/>
            <rFont val="Tahoma"/>
            <family val="2"/>
          </rPr>
          <t>Glasbreite
Schiebetür</t>
        </r>
        <r>
          <rPr>
            <sz val="9"/>
            <color indexed="81"/>
            <rFont val="Tahoma"/>
            <family val="2"/>
          </rPr>
          <t xml:space="preserve">
</t>
        </r>
      </text>
    </comment>
    <comment ref="I14" authorId="0">
      <text>
        <r>
          <rPr>
            <b/>
            <sz val="9"/>
            <color indexed="81"/>
            <rFont val="Tahoma"/>
            <family val="2"/>
          </rPr>
          <t>Glasbreite
Schiebetür</t>
        </r>
        <r>
          <rPr>
            <sz val="9"/>
            <color indexed="81"/>
            <rFont val="Tahoma"/>
            <family val="2"/>
          </rPr>
          <t xml:space="preserve">
</t>
        </r>
      </text>
    </comment>
    <comment ref="M14" authorId="0">
      <text>
        <r>
          <rPr>
            <b/>
            <sz val="9"/>
            <color indexed="81"/>
            <rFont val="Tahoma"/>
            <family val="2"/>
          </rPr>
          <t>Glasbreite
Schiebetür</t>
        </r>
        <r>
          <rPr>
            <sz val="9"/>
            <color indexed="81"/>
            <rFont val="Tahoma"/>
            <family val="2"/>
          </rPr>
          <t xml:space="preserve">
</t>
        </r>
      </text>
    </comment>
    <comment ref="U14" authorId="0">
      <text>
        <r>
          <rPr>
            <b/>
            <sz val="9"/>
            <color indexed="81"/>
            <rFont val="Tahoma"/>
            <family val="2"/>
          </rPr>
          <t>Glasbreite
Schiebetür</t>
        </r>
        <r>
          <rPr>
            <sz val="9"/>
            <color indexed="81"/>
            <rFont val="Tahoma"/>
            <family val="2"/>
          </rPr>
          <t xml:space="preserve">
</t>
        </r>
      </text>
    </comment>
    <comment ref="Y14" authorId="0">
      <text>
        <r>
          <rPr>
            <b/>
            <sz val="9"/>
            <color indexed="81"/>
            <rFont val="Tahoma"/>
            <family val="2"/>
          </rPr>
          <t>Glasbreite
Schiebetür</t>
        </r>
        <r>
          <rPr>
            <sz val="9"/>
            <color indexed="81"/>
            <rFont val="Tahoma"/>
            <family val="2"/>
          </rPr>
          <t xml:space="preserve">
</t>
        </r>
      </text>
    </comment>
    <comment ref="AG14" authorId="0">
      <text>
        <r>
          <rPr>
            <b/>
            <sz val="9"/>
            <color indexed="81"/>
            <rFont val="Tahoma"/>
            <family val="2"/>
          </rPr>
          <t>Glasbreite
Schiebetür</t>
        </r>
        <r>
          <rPr>
            <sz val="9"/>
            <color indexed="81"/>
            <rFont val="Tahoma"/>
            <family val="2"/>
          </rPr>
          <t xml:space="preserve">
</t>
        </r>
      </text>
    </comment>
    <comment ref="A16" authorId="0">
      <text>
        <r>
          <rPr>
            <b/>
            <sz val="9"/>
            <color indexed="81"/>
            <rFont val="Tahoma"/>
            <family val="2"/>
          </rPr>
          <t>Gewicht
Schiebetür
in KG</t>
        </r>
        <r>
          <rPr>
            <sz val="9"/>
            <color indexed="81"/>
            <rFont val="Tahoma"/>
            <family val="2"/>
          </rPr>
          <t xml:space="preserve">
</t>
        </r>
      </text>
    </comment>
    <comment ref="I16" authorId="0">
      <text>
        <r>
          <rPr>
            <b/>
            <sz val="9"/>
            <color indexed="81"/>
            <rFont val="Tahoma"/>
            <family val="2"/>
          </rPr>
          <t>Gewicht
Schiebetür
in KG</t>
        </r>
        <r>
          <rPr>
            <sz val="9"/>
            <color indexed="81"/>
            <rFont val="Tahoma"/>
            <family val="2"/>
          </rPr>
          <t xml:space="preserve">
</t>
        </r>
      </text>
    </comment>
    <comment ref="M16" authorId="0">
      <text>
        <r>
          <rPr>
            <b/>
            <sz val="9"/>
            <color indexed="81"/>
            <rFont val="Tahoma"/>
            <family val="2"/>
          </rPr>
          <t>Gewicht
Schiebetür
in KG</t>
        </r>
        <r>
          <rPr>
            <sz val="9"/>
            <color indexed="81"/>
            <rFont val="Tahoma"/>
            <family val="2"/>
          </rPr>
          <t xml:space="preserve">
</t>
        </r>
      </text>
    </comment>
    <comment ref="U16" authorId="0">
      <text>
        <r>
          <rPr>
            <b/>
            <sz val="9"/>
            <color indexed="81"/>
            <rFont val="Tahoma"/>
            <family val="2"/>
          </rPr>
          <t>Gewicht
Schiebetür
in KG</t>
        </r>
        <r>
          <rPr>
            <sz val="9"/>
            <color indexed="81"/>
            <rFont val="Tahoma"/>
            <family val="2"/>
          </rPr>
          <t xml:space="preserve">
</t>
        </r>
      </text>
    </comment>
    <comment ref="Y16" authorId="0">
      <text>
        <r>
          <rPr>
            <b/>
            <sz val="9"/>
            <color indexed="81"/>
            <rFont val="Tahoma"/>
            <family val="2"/>
          </rPr>
          <t>Gewicht
Schiebetür
in KG</t>
        </r>
        <r>
          <rPr>
            <sz val="9"/>
            <color indexed="81"/>
            <rFont val="Tahoma"/>
            <family val="2"/>
          </rPr>
          <t xml:space="preserve">
</t>
        </r>
      </text>
    </comment>
    <comment ref="AG16" authorId="0">
      <text>
        <r>
          <rPr>
            <b/>
            <sz val="9"/>
            <color indexed="81"/>
            <rFont val="Tahoma"/>
            <family val="2"/>
          </rPr>
          <t>Gewicht
Schiebetür
in KG</t>
        </r>
        <r>
          <rPr>
            <sz val="9"/>
            <color indexed="81"/>
            <rFont val="Tahoma"/>
            <family val="2"/>
          </rPr>
          <t xml:space="preserve">
</t>
        </r>
      </text>
    </comment>
    <comment ref="A18" authorId="0">
      <text>
        <r>
          <rPr>
            <b/>
            <sz val="9"/>
            <color indexed="81"/>
            <rFont val="Tahoma"/>
            <family val="2"/>
          </rPr>
          <t>Länge der
Laufschiene</t>
        </r>
        <r>
          <rPr>
            <sz val="9"/>
            <color indexed="81"/>
            <rFont val="Tahoma"/>
            <family val="2"/>
          </rPr>
          <t xml:space="preserve">
</t>
        </r>
      </text>
    </comment>
    <comment ref="I18" authorId="0">
      <text>
        <r>
          <rPr>
            <b/>
            <sz val="9"/>
            <color indexed="81"/>
            <rFont val="Tahoma"/>
            <family val="2"/>
          </rPr>
          <t>Länge der
Laufschiene</t>
        </r>
        <r>
          <rPr>
            <sz val="9"/>
            <color indexed="81"/>
            <rFont val="Tahoma"/>
            <family val="2"/>
          </rPr>
          <t xml:space="preserve">
</t>
        </r>
      </text>
    </comment>
    <comment ref="M18" authorId="0">
      <text>
        <r>
          <rPr>
            <b/>
            <sz val="9"/>
            <color indexed="81"/>
            <rFont val="Tahoma"/>
            <family val="2"/>
          </rPr>
          <t>Länge der
Laufschiene</t>
        </r>
        <r>
          <rPr>
            <sz val="9"/>
            <color indexed="81"/>
            <rFont val="Tahoma"/>
            <family val="2"/>
          </rPr>
          <t xml:space="preserve">
</t>
        </r>
      </text>
    </comment>
    <comment ref="U18" authorId="0">
      <text>
        <r>
          <rPr>
            <b/>
            <sz val="9"/>
            <color indexed="81"/>
            <rFont val="Tahoma"/>
            <family val="2"/>
          </rPr>
          <t>Länge der
Laufschiene</t>
        </r>
        <r>
          <rPr>
            <sz val="9"/>
            <color indexed="81"/>
            <rFont val="Tahoma"/>
            <family val="2"/>
          </rPr>
          <t xml:space="preserve">
</t>
        </r>
      </text>
    </comment>
    <comment ref="Y18" authorId="0">
      <text>
        <r>
          <rPr>
            <b/>
            <sz val="9"/>
            <color indexed="81"/>
            <rFont val="Tahoma"/>
            <family val="2"/>
          </rPr>
          <t>Länge der
Laufschiene</t>
        </r>
        <r>
          <rPr>
            <sz val="9"/>
            <color indexed="81"/>
            <rFont val="Tahoma"/>
            <family val="2"/>
          </rPr>
          <t xml:space="preserve">
</t>
        </r>
      </text>
    </comment>
    <comment ref="AG18" authorId="0">
      <text>
        <r>
          <rPr>
            <b/>
            <sz val="9"/>
            <color indexed="81"/>
            <rFont val="Tahoma"/>
            <family val="2"/>
          </rPr>
          <t>Länge der
Laufschiene</t>
        </r>
        <r>
          <rPr>
            <sz val="9"/>
            <color indexed="81"/>
            <rFont val="Tahoma"/>
            <family val="2"/>
          </rPr>
          <t xml:space="preserve">
</t>
        </r>
      </text>
    </comment>
    <comment ref="A20" authorId="0">
      <text>
        <r>
          <rPr>
            <b/>
            <sz val="9"/>
            <color indexed="81"/>
            <rFont val="Tahoma"/>
            <family val="2"/>
          </rPr>
          <t>Durchgangsbreite</t>
        </r>
        <r>
          <rPr>
            <sz val="9"/>
            <color indexed="81"/>
            <rFont val="Tahoma"/>
            <family val="2"/>
          </rPr>
          <t xml:space="preserve">
</t>
        </r>
      </text>
    </comment>
    <comment ref="I20" authorId="0">
      <text>
        <r>
          <rPr>
            <b/>
            <sz val="9"/>
            <color indexed="81"/>
            <rFont val="Tahoma"/>
            <family val="2"/>
          </rPr>
          <t>Durchgangsbreite</t>
        </r>
        <r>
          <rPr>
            <sz val="9"/>
            <color indexed="81"/>
            <rFont val="Tahoma"/>
            <family val="2"/>
          </rPr>
          <t xml:space="preserve">
</t>
        </r>
      </text>
    </comment>
    <comment ref="M20" authorId="0">
      <text>
        <r>
          <rPr>
            <b/>
            <sz val="9"/>
            <color indexed="81"/>
            <rFont val="Tahoma"/>
            <family val="2"/>
          </rPr>
          <t>Durchgangsbreite</t>
        </r>
        <r>
          <rPr>
            <sz val="9"/>
            <color indexed="81"/>
            <rFont val="Tahoma"/>
            <family val="2"/>
          </rPr>
          <t xml:space="preserve">
</t>
        </r>
      </text>
    </comment>
    <comment ref="U20" authorId="0">
      <text>
        <r>
          <rPr>
            <b/>
            <sz val="9"/>
            <color indexed="81"/>
            <rFont val="Tahoma"/>
            <family val="2"/>
          </rPr>
          <t>Durchgangsbreite</t>
        </r>
        <r>
          <rPr>
            <sz val="9"/>
            <color indexed="81"/>
            <rFont val="Tahoma"/>
            <family val="2"/>
          </rPr>
          <t xml:space="preserve">
</t>
        </r>
      </text>
    </comment>
    <comment ref="Y20" authorId="0">
      <text>
        <r>
          <rPr>
            <b/>
            <sz val="9"/>
            <color indexed="81"/>
            <rFont val="Tahoma"/>
            <family val="2"/>
          </rPr>
          <t>Durchgangsbreite</t>
        </r>
        <r>
          <rPr>
            <sz val="9"/>
            <color indexed="81"/>
            <rFont val="Tahoma"/>
            <family val="2"/>
          </rPr>
          <t xml:space="preserve">
</t>
        </r>
      </text>
    </comment>
    <comment ref="AG20" authorId="0">
      <text>
        <r>
          <rPr>
            <b/>
            <sz val="9"/>
            <color indexed="81"/>
            <rFont val="Tahoma"/>
            <family val="2"/>
          </rPr>
          <t>Durchgangsbreite</t>
        </r>
        <r>
          <rPr>
            <sz val="9"/>
            <color indexed="81"/>
            <rFont val="Tahoma"/>
            <family val="2"/>
          </rPr>
          <t xml:space="preserve">
</t>
        </r>
      </text>
    </comment>
    <comment ref="A24" authorId="0">
      <text>
        <r>
          <rPr>
            <b/>
            <sz val="9"/>
            <color indexed="81"/>
            <rFont val="Tahoma"/>
            <family val="2"/>
          </rPr>
          <t>Bohrhöhe</t>
        </r>
        <r>
          <rPr>
            <sz val="9"/>
            <color indexed="81"/>
            <rFont val="Tahoma"/>
            <family val="2"/>
          </rPr>
          <t xml:space="preserve">
</t>
        </r>
      </text>
    </comment>
    <comment ref="I24" authorId="0">
      <text>
        <r>
          <rPr>
            <b/>
            <sz val="9"/>
            <color indexed="81"/>
            <rFont val="Tahoma"/>
            <family val="2"/>
          </rPr>
          <t>Bohrhöhe</t>
        </r>
        <r>
          <rPr>
            <sz val="9"/>
            <color indexed="81"/>
            <rFont val="Tahoma"/>
            <family val="2"/>
          </rPr>
          <t xml:space="preserve">
</t>
        </r>
      </text>
    </comment>
    <comment ref="M24" authorId="0">
      <text>
        <r>
          <rPr>
            <b/>
            <sz val="9"/>
            <color indexed="81"/>
            <rFont val="Tahoma"/>
            <family val="2"/>
          </rPr>
          <t>Bohrhöhe</t>
        </r>
        <r>
          <rPr>
            <sz val="9"/>
            <color indexed="81"/>
            <rFont val="Tahoma"/>
            <family val="2"/>
          </rPr>
          <t xml:space="preserve">
</t>
        </r>
      </text>
    </comment>
    <comment ref="U24" authorId="0">
      <text>
        <r>
          <rPr>
            <b/>
            <sz val="9"/>
            <color indexed="81"/>
            <rFont val="Tahoma"/>
            <family val="2"/>
          </rPr>
          <t>Bohrhöhe</t>
        </r>
        <r>
          <rPr>
            <sz val="9"/>
            <color indexed="81"/>
            <rFont val="Tahoma"/>
            <family val="2"/>
          </rPr>
          <t xml:space="preserve">
</t>
        </r>
      </text>
    </comment>
    <comment ref="Y24" authorId="0">
      <text>
        <r>
          <rPr>
            <b/>
            <sz val="9"/>
            <color indexed="81"/>
            <rFont val="Tahoma"/>
            <family val="2"/>
          </rPr>
          <t>Bohrhöhe</t>
        </r>
        <r>
          <rPr>
            <sz val="9"/>
            <color indexed="81"/>
            <rFont val="Tahoma"/>
            <family val="2"/>
          </rPr>
          <t xml:space="preserve">
</t>
        </r>
      </text>
    </comment>
    <comment ref="AG24" authorId="0">
      <text>
        <r>
          <rPr>
            <b/>
            <sz val="9"/>
            <color indexed="81"/>
            <rFont val="Tahoma"/>
            <family val="2"/>
          </rPr>
          <t>Bohrhöhe</t>
        </r>
        <r>
          <rPr>
            <sz val="9"/>
            <color indexed="81"/>
            <rFont val="Tahoma"/>
            <family val="2"/>
          </rPr>
          <t xml:space="preserve">
</t>
        </r>
      </text>
    </comment>
    <comment ref="A26" authorId="0">
      <text>
        <r>
          <rPr>
            <b/>
            <sz val="9"/>
            <color indexed="81"/>
            <rFont val="Tahoma"/>
            <family val="2"/>
          </rPr>
          <t>Glashöhe
Schiebetür</t>
        </r>
        <r>
          <rPr>
            <sz val="9"/>
            <color indexed="81"/>
            <rFont val="Tahoma"/>
            <family val="2"/>
          </rPr>
          <t xml:space="preserve">
</t>
        </r>
      </text>
    </comment>
    <comment ref="I26" authorId="0">
      <text>
        <r>
          <rPr>
            <b/>
            <sz val="9"/>
            <color indexed="81"/>
            <rFont val="Tahoma"/>
            <family val="2"/>
          </rPr>
          <t>Glashöhe
Schiebetür</t>
        </r>
        <r>
          <rPr>
            <sz val="9"/>
            <color indexed="81"/>
            <rFont val="Tahoma"/>
            <family val="2"/>
          </rPr>
          <t xml:space="preserve">
</t>
        </r>
      </text>
    </comment>
    <comment ref="M26" authorId="0">
      <text>
        <r>
          <rPr>
            <b/>
            <sz val="9"/>
            <color indexed="81"/>
            <rFont val="Tahoma"/>
            <family val="2"/>
          </rPr>
          <t>Glashöhe
Schiebetür</t>
        </r>
        <r>
          <rPr>
            <sz val="9"/>
            <color indexed="81"/>
            <rFont val="Tahoma"/>
            <family val="2"/>
          </rPr>
          <t xml:space="preserve">
</t>
        </r>
      </text>
    </comment>
    <comment ref="U26" authorId="0">
      <text>
        <r>
          <rPr>
            <b/>
            <sz val="9"/>
            <color indexed="81"/>
            <rFont val="Tahoma"/>
            <family val="2"/>
          </rPr>
          <t>Glashöhe
Schiebetür</t>
        </r>
        <r>
          <rPr>
            <sz val="9"/>
            <color indexed="81"/>
            <rFont val="Tahoma"/>
            <family val="2"/>
          </rPr>
          <t xml:space="preserve">
</t>
        </r>
      </text>
    </comment>
    <comment ref="Y26" authorId="0">
      <text>
        <r>
          <rPr>
            <b/>
            <sz val="9"/>
            <color indexed="81"/>
            <rFont val="Tahoma"/>
            <family val="2"/>
          </rPr>
          <t>Glashöhe
Schiebetür</t>
        </r>
        <r>
          <rPr>
            <sz val="9"/>
            <color indexed="81"/>
            <rFont val="Tahoma"/>
            <family val="2"/>
          </rPr>
          <t xml:space="preserve">
</t>
        </r>
      </text>
    </comment>
    <comment ref="AG26" authorId="0">
      <text>
        <r>
          <rPr>
            <b/>
            <sz val="9"/>
            <color indexed="81"/>
            <rFont val="Tahoma"/>
            <family val="2"/>
          </rPr>
          <t>Glashöhe
Schiebetür</t>
        </r>
        <r>
          <rPr>
            <sz val="9"/>
            <color indexed="81"/>
            <rFont val="Tahoma"/>
            <family val="2"/>
          </rPr>
          <t xml:space="preserve">
</t>
        </r>
      </text>
    </comment>
    <comment ref="A28" authorId="0">
      <text>
        <r>
          <rPr>
            <b/>
            <sz val="9"/>
            <color indexed="81"/>
            <rFont val="Tahoma"/>
            <family val="2"/>
          </rPr>
          <t>Glasbreite
Schiebetür</t>
        </r>
        <r>
          <rPr>
            <sz val="9"/>
            <color indexed="81"/>
            <rFont val="Tahoma"/>
            <family val="2"/>
          </rPr>
          <t xml:space="preserve">
</t>
        </r>
      </text>
    </comment>
    <comment ref="I28" authorId="0">
      <text>
        <r>
          <rPr>
            <b/>
            <sz val="9"/>
            <color indexed="81"/>
            <rFont val="Tahoma"/>
            <family val="2"/>
          </rPr>
          <t>Glasbreite
Schiebetür</t>
        </r>
        <r>
          <rPr>
            <sz val="9"/>
            <color indexed="81"/>
            <rFont val="Tahoma"/>
            <family val="2"/>
          </rPr>
          <t xml:space="preserve">
</t>
        </r>
      </text>
    </comment>
    <comment ref="M28" authorId="0">
      <text>
        <r>
          <rPr>
            <b/>
            <sz val="9"/>
            <color indexed="81"/>
            <rFont val="Tahoma"/>
            <family val="2"/>
          </rPr>
          <t>Glasbreite
Schiebetür</t>
        </r>
        <r>
          <rPr>
            <sz val="9"/>
            <color indexed="81"/>
            <rFont val="Tahoma"/>
            <family val="2"/>
          </rPr>
          <t xml:space="preserve">
</t>
        </r>
      </text>
    </comment>
    <comment ref="U28" authorId="0">
      <text>
        <r>
          <rPr>
            <b/>
            <sz val="9"/>
            <color indexed="81"/>
            <rFont val="Tahoma"/>
            <family val="2"/>
          </rPr>
          <t>Glasbreite
Schiebetür</t>
        </r>
        <r>
          <rPr>
            <sz val="9"/>
            <color indexed="81"/>
            <rFont val="Tahoma"/>
            <family val="2"/>
          </rPr>
          <t xml:space="preserve">
</t>
        </r>
      </text>
    </comment>
    <comment ref="Y28" authorId="0">
      <text>
        <r>
          <rPr>
            <b/>
            <sz val="9"/>
            <color indexed="81"/>
            <rFont val="Tahoma"/>
            <family val="2"/>
          </rPr>
          <t>Glasbreite
Schiebetür</t>
        </r>
        <r>
          <rPr>
            <sz val="9"/>
            <color indexed="81"/>
            <rFont val="Tahoma"/>
            <family val="2"/>
          </rPr>
          <t xml:space="preserve">
</t>
        </r>
      </text>
    </comment>
    <comment ref="AG28" authorId="0">
      <text>
        <r>
          <rPr>
            <b/>
            <sz val="9"/>
            <color indexed="81"/>
            <rFont val="Tahoma"/>
            <family val="2"/>
          </rPr>
          <t>Glasbreite
Schiebetür</t>
        </r>
        <r>
          <rPr>
            <sz val="9"/>
            <color indexed="81"/>
            <rFont val="Tahoma"/>
            <family val="2"/>
          </rPr>
          <t xml:space="preserve">
</t>
        </r>
      </text>
    </comment>
    <comment ref="A30" authorId="0">
      <text>
        <r>
          <rPr>
            <b/>
            <sz val="9"/>
            <color indexed="81"/>
            <rFont val="Tahoma"/>
            <family val="2"/>
          </rPr>
          <t>Gewicht
Schiebetür
in KG</t>
        </r>
        <r>
          <rPr>
            <sz val="9"/>
            <color indexed="81"/>
            <rFont val="Tahoma"/>
            <family val="2"/>
          </rPr>
          <t xml:space="preserve">
</t>
        </r>
      </text>
    </comment>
    <comment ref="I30" authorId="0">
      <text>
        <r>
          <rPr>
            <b/>
            <sz val="9"/>
            <color indexed="81"/>
            <rFont val="Tahoma"/>
            <family val="2"/>
          </rPr>
          <t>Gewicht
Schiebetür
in KG</t>
        </r>
        <r>
          <rPr>
            <sz val="9"/>
            <color indexed="81"/>
            <rFont val="Tahoma"/>
            <family val="2"/>
          </rPr>
          <t xml:space="preserve">
</t>
        </r>
      </text>
    </comment>
    <comment ref="M30" authorId="0">
      <text>
        <r>
          <rPr>
            <b/>
            <sz val="9"/>
            <color indexed="81"/>
            <rFont val="Tahoma"/>
            <family val="2"/>
          </rPr>
          <t>Gewicht
Schiebetür
in KG</t>
        </r>
        <r>
          <rPr>
            <sz val="9"/>
            <color indexed="81"/>
            <rFont val="Tahoma"/>
            <family val="2"/>
          </rPr>
          <t xml:space="preserve">
</t>
        </r>
      </text>
    </comment>
    <comment ref="U30" authorId="0">
      <text>
        <r>
          <rPr>
            <b/>
            <sz val="9"/>
            <color indexed="81"/>
            <rFont val="Tahoma"/>
            <family val="2"/>
          </rPr>
          <t>Gewicht
Schiebetür
in KG</t>
        </r>
        <r>
          <rPr>
            <sz val="9"/>
            <color indexed="81"/>
            <rFont val="Tahoma"/>
            <family val="2"/>
          </rPr>
          <t xml:space="preserve">
</t>
        </r>
      </text>
    </comment>
    <comment ref="Y30" authorId="0">
      <text>
        <r>
          <rPr>
            <b/>
            <sz val="9"/>
            <color indexed="81"/>
            <rFont val="Tahoma"/>
            <family val="2"/>
          </rPr>
          <t>Gewicht
Schiebetür
in KG</t>
        </r>
        <r>
          <rPr>
            <sz val="9"/>
            <color indexed="81"/>
            <rFont val="Tahoma"/>
            <family val="2"/>
          </rPr>
          <t xml:space="preserve">
</t>
        </r>
      </text>
    </comment>
    <comment ref="AG30" authorId="0">
      <text>
        <r>
          <rPr>
            <b/>
            <sz val="9"/>
            <color indexed="81"/>
            <rFont val="Tahoma"/>
            <family val="2"/>
          </rPr>
          <t>Gewicht
Schiebetür
in KG</t>
        </r>
        <r>
          <rPr>
            <sz val="9"/>
            <color indexed="81"/>
            <rFont val="Tahoma"/>
            <family val="2"/>
          </rPr>
          <t xml:space="preserve">
</t>
        </r>
      </text>
    </comment>
    <comment ref="A32" authorId="0">
      <text>
        <r>
          <rPr>
            <b/>
            <sz val="9"/>
            <color indexed="81"/>
            <rFont val="Tahoma"/>
            <family val="2"/>
          </rPr>
          <t>Länge der
Laufschiene</t>
        </r>
        <r>
          <rPr>
            <sz val="9"/>
            <color indexed="81"/>
            <rFont val="Tahoma"/>
            <family val="2"/>
          </rPr>
          <t xml:space="preserve">
</t>
        </r>
      </text>
    </comment>
    <comment ref="I32" authorId="0">
      <text>
        <r>
          <rPr>
            <b/>
            <sz val="9"/>
            <color indexed="81"/>
            <rFont val="Tahoma"/>
            <family val="2"/>
          </rPr>
          <t>Länge der
Laufschiene</t>
        </r>
        <r>
          <rPr>
            <sz val="9"/>
            <color indexed="81"/>
            <rFont val="Tahoma"/>
            <family val="2"/>
          </rPr>
          <t xml:space="preserve">
</t>
        </r>
      </text>
    </comment>
    <comment ref="M32" authorId="0">
      <text>
        <r>
          <rPr>
            <b/>
            <sz val="9"/>
            <color indexed="81"/>
            <rFont val="Tahoma"/>
            <family val="2"/>
          </rPr>
          <t>Länge der
Laufschiene</t>
        </r>
        <r>
          <rPr>
            <sz val="9"/>
            <color indexed="81"/>
            <rFont val="Tahoma"/>
            <family val="2"/>
          </rPr>
          <t xml:space="preserve">
</t>
        </r>
      </text>
    </comment>
    <comment ref="U32" authorId="0">
      <text>
        <r>
          <rPr>
            <b/>
            <sz val="9"/>
            <color indexed="81"/>
            <rFont val="Tahoma"/>
            <family val="2"/>
          </rPr>
          <t>Länge der
Laufschiene</t>
        </r>
        <r>
          <rPr>
            <sz val="9"/>
            <color indexed="81"/>
            <rFont val="Tahoma"/>
            <family val="2"/>
          </rPr>
          <t xml:space="preserve">
</t>
        </r>
      </text>
    </comment>
    <comment ref="Y32" authorId="0">
      <text>
        <r>
          <rPr>
            <b/>
            <sz val="9"/>
            <color indexed="81"/>
            <rFont val="Tahoma"/>
            <family val="2"/>
          </rPr>
          <t>Länge der
Laufschiene</t>
        </r>
        <r>
          <rPr>
            <sz val="9"/>
            <color indexed="81"/>
            <rFont val="Tahoma"/>
            <family val="2"/>
          </rPr>
          <t xml:space="preserve">
</t>
        </r>
      </text>
    </comment>
    <comment ref="AG32" authorId="0">
      <text>
        <r>
          <rPr>
            <b/>
            <sz val="9"/>
            <color indexed="81"/>
            <rFont val="Tahoma"/>
            <family val="2"/>
          </rPr>
          <t>Länge der
Laufschiene</t>
        </r>
        <r>
          <rPr>
            <sz val="9"/>
            <color indexed="81"/>
            <rFont val="Tahoma"/>
            <family val="2"/>
          </rPr>
          <t xml:space="preserve">
</t>
        </r>
      </text>
    </comment>
    <comment ref="A34" authorId="0">
      <text>
        <r>
          <rPr>
            <b/>
            <sz val="9"/>
            <color indexed="81"/>
            <rFont val="Tahoma"/>
            <family val="2"/>
          </rPr>
          <t>Durchgangsbreite</t>
        </r>
        <r>
          <rPr>
            <sz val="9"/>
            <color indexed="81"/>
            <rFont val="Tahoma"/>
            <family val="2"/>
          </rPr>
          <t xml:space="preserve">
</t>
        </r>
      </text>
    </comment>
    <comment ref="I34" authorId="0">
      <text>
        <r>
          <rPr>
            <b/>
            <sz val="9"/>
            <color indexed="81"/>
            <rFont val="Tahoma"/>
            <family val="2"/>
          </rPr>
          <t>Durchgangsbreite</t>
        </r>
        <r>
          <rPr>
            <sz val="9"/>
            <color indexed="81"/>
            <rFont val="Tahoma"/>
            <family val="2"/>
          </rPr>
          <t xml:space="preserve">
</t>
        </r>
      </text>
    </comment>
    <comment ref="M34" authorId="0">
      <text>
        <r>
          <rPr>
            <b/>
            <sz val="9"/>
            <color indexed="81"/>
            <rFont val="Tahoma"/>
            <family val="2"/>
          </rPr>
          <t>Durchgangsbreite</t>
        </r>
        <r>
          <rPr>
            <sz val="9"/>
            <color indexed="81"/>
            <rFont val="Tahoma"/>
            <family val="2"/>
          </rPr>
          <t xml:space="preserve">
</t>
        </r>
      </text>
    </comment>
    <comment ref="U34" authorId="0">
      <text>
        <r>
          <rPr>
            <b/>
            <sz val="9"/>
            <color indexed="81"/>
            <rFont val="Tahoma"/>
            <family val="2"/>
          </rPr>
          <t>Durchgangsbreite</t>
        </r>
        <r>
          <rPr>
            <sz val="9"/>
            <color indexed="81"/>
            <rFont val="Tahoma"/>
            <family val="2"/>
          </rPr>
          <t xml:space="preserve">
</t>
        </r>
      </text>
    </comment>
    <comment ref="Y34" authorId="0">
      <text>
        <r>
          <rPr>
            <b/>
            <sz val="9"/>
            <color indexed="81"/>
            <rFont val="Tahoma"/>
            <family val="2"/>
          </rPr>
          <t>Durchgangsbreite</t>
        </r>
        <r>
          <rPr>
            <sz val="9"/>
            <color indexed="81"/>
            <rFont val="Tahoma"/>
            <family val="2"/>
          </rPr>
          <t xml:space="preserve">
</t>
        </r>
      </text>
    </comment>
    <comment ref="AG34" authorId="0">
      <text>
        <r>
          <rPr>
            <b/>
            <sz val="9"/>
            <color indexed="81"/>
            <rFont val="Tahoma"/>
            <family val="2"/>
          </rPr>
          <t>Durchgangsbreite</t>
        </r>
        <r>
          <rPr>
            <sz val="9"/>
            <color indexed="81"/>
            <rFont val="Tahoma"/>
            <family val="2"/>
          </rPr>
          <t xml:space="preserve">
</t>
        </r>
      </text>
    </comment>
    <comment ref="A38" authorId="0">
      <text>
        <r>
          <rPr>
            <b/>
            <sz val="9"/>
            <color indexed="81"/>
            <rFont val="Tahoma"/>
            <family val="2"/>
          </rPr>
          <t>Bohrhöhe</t>
        </r>
        <r>
          <rPr>
            <sz val="9"/>
            <color indexed="81"/>
            <rFont val="Tahoma"/>
            <family val="2"/>
          </rPr>
          <t xml:space="preserve">
</t>
        </r>
      </text>
    </comment>
    <comment ref="I38" authorId="0">
      <text>
        <r>
          <rPr>
            <b/>
            <sz val="9"/>
            <color indexed="81"/>
            <rFont val="Tahoma"/>
            <family val="2"/>
          </rPr>
          <t>Bohrhöhe</t>
        </r>
        <r>
          <rPr>
            <sz val="9"/>
            <color indexed="81"/>
            <rFont val="Tahoma"/>
            <family val="2"/>
          </rPr>
          <t xml:space="preserve">
</t>
        </r>
      </text>
    </comment>
    <comment ref="M38" authorId="0">
      <text>
        <r>
          <rPr>
            <b/>
            <sz val="9"/>
            <color indexed="81"/>
            <rFont val="Tahoma"/>
            <family val="2"/>
          </rPr>
          <t>Bohrhöhe</t>
        </r>
        <r>
          <rPr>
            <sz val="9"/>
            <color indexed="81"/>
            <rFont val="Tahoma"/>
            <family val="2"/>
          </rPr>
          <t xml:space="preserve">
</t>
        </r>
      </text>
    </comment>
    <comment ref="U38" authorId="0">
      <text>
        <r>
          <rPr>
            <b/>
            <sz val="9"/>
            <color indexed="81"/>
            <rFont val="Tahoma"/>
            <family val="2"/>
          </rPr>
          <t>Bohrhöhe</t>
        </r>
        <r>
          <rPr>
            <sz val="9"/>
            <color indexed="81"/>
            <rFont val="Tahoma"/>
            <family val="2"/>
          </rPr>
          <t xml:space="preserve">
</t>
        </r>
      </text>
    </comment>
    <comment ref="Y38" authorId="0">
      <text>
        <r>
          <rPr>
            <b/>
            <sz val="9"/>
            <color indexed="81"/>
            <rFont val="Tahoma"/>
            <family val="2"/>
          </rPr>
          <t>Bohrhöhe</t>
        </r>
        <r>
          <rPr>
            <sz val="9"/>
            <color indexed="81"/>
            <rFont val="Tahoma"/>
            <family val="2"/>
          </rPr>
          <t xml:space="preserve">
</t>
        </r>
      </text>
    </comment>
    <comment ref="AG38" authorId="0">
      <text>
        <r>
          <rPr>
            <b/>
            <sz val="9"/>
            <color indexed="81"/>
            <rFont val="Tahoma"/>
            <family val="2"/>
          </rPr>
          <t>Bohrhöhe</t>
        </r>
        <r>
          <rPr>
            <sz val="9"/>
            <color indexed="81"/>
            <rFont val="Tahoma"/>
            <family val="2"/>
          </rPr>
          <t xml:space="preserve">
</t>
        </r>
      </text>
    </comment>
    <comment ref="A40" authorId="0">
      <text>
        <r>
          <rPr>
            <b/>
            <sz val="9"/>
            <color indexed="81"/>
            <rFont val="Tahoma"/>
            <family val="2"/>
          </rPr>
          <t>Glashöhe
Schiebetür</t>
        </r>
        <r>
          <rPr>
            <sz val="9"/>
            <color indexed="81"/>
            <rFont val="Tahoma"/>
            <family val="2"/>
          </rPr>
          <t xml:space="preserve">
</t>
        </r>
      </text>
    </comment>
    <comment ref="I40" authorId="0">
      <text>
        <r>
          <rPr>
            <b/>
            <sz val="9"/>
            <color indexed="81"/>
            <rFont val="Tahoma"/>
            <family val="2"/>
          </rPr>
          <t>Glashöhe
Schiebetür</t>
        </r>
        <r>
          <rPr>
            <sz val="9"/>
            <color indexed="81"/>
            <rFont val="Tahoma"/>
            <family val="2"/>
          </rPr>
          <t xml:space="preserve">
</t>
        </r>
      </text>
    </comment>
    <comment ref="M40" authorId="0">
      <text>
        <r>
          <rPr>
            <b/>
            <sz val="9"/>
            <color indexed="81"/>
            <rFont val="Tahoma"/>
            <family val="2"/>
          </rPr>
          <t>Glashöhe
Schiebetür</t>
        </r>
        <r>
          <rPr>
            <sz val="9"/>
            <color indexed="81"/>
            <rFont val="Tahoma"/>
            <family val="2"/>
          </rPr>
          <t xml:space="preserve">
</t>
        </r>
      </text>
    </comment>
    <comment ref="U40" authorId="0">
      <text>
        <r>
          <rPr>
            <b/>
            <sz val="9"/>
            <color indexed="81"/>
            <rFont val="Tahoma"/>
            <family val="2"/>
          </rPr>
          <t>Glashöhe
Schiebetür</t>
        </r>
        <r>
          <rPr>
            <sz val="9"/>
            <color indexed="81"/>
            <rFont val="Tahoma"/>
            <family val="2"/>
          </rPr>
          <t xml:space="preserve">
</t>
        </r>
      </text>
    </comment>
    <comment ref="Y40" authorId="0">
      <text>
        <r>
          <rPr>
            <b/>
            <sz val="9"/>
            <color indexed="81"/>
            <rFont val="Tahoma"/>
            <family val="2"/>
          </rPr>
          <t>Glashöhe
Schiebetür</t>
        </r>
        <r>
          <rPr>
            <sz val="9"/>
            <color indexed="81"/>
            <rFont val="Tahoma"/>
            <family val="2"/>
          </rPr>
          <t xml:space="preserve">
</t>
        </r>
      </text>
    </comment>
    <comment ref="AG40" authorId="0">
      <text>
        <r>
          <rPr>
            <b/>
            <sz val="9"/>
            <color indexed="81"/>
            <rFont val="Tahoma"/>
            <family val="2"/>
          </rPr>
          <t>Glashöhe
Schiebetür</t>
        </r>
        <r>
          <rPr>
            <sz val="9"/>
            <color indexed="81"/>
            <rFont val="Tahoma"/>
            <family val="2"/>
          </rPr>
          <t xml:space="preserve">
</t>
        </r>
      </text>
    </comment>
    <comment ref="A42" authorId="0">
      <text>
        <r>
          <rPr>
            <b/>
            <sz val="9"/>
            <color indexed="81"/>
            <rFont val="Tahoma"/>
            <family val="2"/>
          </rPr>
          <t>Glasbreite
Schiebetür</t>
        </r>
        <r>
          <rPr>
            <sz val="9"/>
            <color indexed="81"/>
            <rFont val="Tahoma"/>
            <family val="2"/>
          </rPr>
          <t xml:space="preserve">
</t>
        </r>
      </text>
    </comment>
    <comment ref="I42" authorId="0">
      <text>
        <r>
          <rPr>
            <b/>
            <sz val="9"/>
            <color indexed="81"/>
            <rFont val="Tahoma"/>
            <family val="2"/>
          </rPr>
          <t>Glasbreite
Schiebetür</t>
        </r>
        <r>
          <rPr>
            <sz val="9"/>
            <color indexed="81"/>
            <rFont val="Tahoma"/>
            <family val="2"/>
          </rPr>
          <t xml:space="preserve">
</t>
        </r>
      </text>
    </comment>
    <comment ref="M42" authorId="0">
      <text>
        <r>
          <rPr>
            <b/>
            <sz val="9"/>
            <color indexed="81"/>
            <rFont val="Tahoma"/>
            <family val="2"/>
          </rPr>
          <t>Glasbreite
Schiebetür</t>
        </r>
        <r>
          <rPr>
            <sz val="9"/>
            <color indexed="81"/>
            <rFont val="Tahoma"/>
            <family val="2"/>
          </rPr>
          <t xml:space="preserve">
</t>
        </r>
      </text>
    </comment>
    <comment ref="U42" authorId="0">
      <text>
        <r>
          <rPr>
            <b/>
            <sz val="9"/>
            <color indexed="81"/>
            <rFont val="Tahoma"/>
            <family val="2"/>
          </rPr>
          <t>Glasbreite
Schiebetür</t>
        </r>
        <r>
          <rPr>
            <sz val="9"/>
            <color indexed="81"/>
            <rFont val="Tahoma"/>
            <family val="2"/>
          </rPr>
          <t xml:space="preserve">
</t>
        </r>
      </text>
    </comment>
    <comment ref="Y42" authorId="0">
      <text>
        <r>
          <rPr>
            <b/>
            <sz val="9"/>
            <color indexed="81"/>
            <rFont val="Tahoma"/>
            <family val="2"/>
          </rPr>
          <t>Glasbreite
Schiebetür</t>
        </r>
        <r>
          <rPr>
            <sz val="9"/>
            <color indexed="81"/>
            <rFont val="Tahoma"/>
            <family val="2"/>
          </rPr>
          <t xml:space="preserve">
</t>
        </r>
      </text>
    </comment>
    <comment ref="AG42" authorId="0">
      <text>
        <r>
          <rPr>
            <b/>
            <sz val="9"/>
            <color indexed="81"/>
            <rFont val="Tahoma"/>
            <family val="2"/>
          </rPr>
          <t>Glasbreite
Schiebetür</t>
        </r>
        <r>
          <rPr>
            <sz val="9"/>
            <color indexed="81"/>
            <rFont val="Tahoma"/>
            <family val="2"/>
          </rPr>
          <t xml:space="preserve">
</t>
        </r>
      </text>
    </comment>
    <comment ref="A44" authorId="0">
      <text>
        <r>
          <rPr>
            <b/>
            <sz val="9"/>
            <color indexed="81"/>
            <rFont val="Tahoma"/>
            <family val="2"/>
          </rPr>
          <t>Gewicht
Schiebetür
in KG</t>
        </r>
        <r>
          <rPr>
            <sz val="9"/>
            <color indexed="81"/>
            <rFont val="Tahoma"/>
            <family val="2"/>
          </rPr>
          <t xml:space="preserve">
</t>
        </r>
      </text>
    </comment>
    <comment ref="I44" authorId="0">
      <text>
        <r>
          <rPr>
            <b/>
            <sz val="9"/>
            <color indexed="81"/>
            <rFont val="Tahoma"/>
            <family val="2"/>
          </rPr>
          <t>Gewicht
Schiebetür
in KG</t>
        </r>
        <r>
          <rPr>
            <sz val="9"/>
            <color indexed="81"/>
            <rFont val="Tahoma"/>
            <family val="2"/>
          </rPr>
          <t xml:space="preserve">
</t>
        </r>
      </text>
    </comment>
    <comment ref="M44" authorId="0">
      <text>
        <r>
          <rPr>
            <b/>
            <sz val="9"/>
            <color indexed="81"/>
            <rFont val="Tahoma"/>
            <family val="2"/>
          </rPr>
          <t>Gewicht
Schiebetür
in KG</t>
        </r>
        <r>
          <rPr>
            <sz val="9"/>
            <color indexed="81"/>
            <rFont val="Tahoma"/>
            <family val="2"/>
          </rPr>
          <t xml:space="preserve">
</t>
        </r>
      </text>
    </comment>
    <comment ref="U44" authorId="0">
      <text>
        <r>
          <rPr>
            <b/>
            <sz val="9"/>
            <color indexed="81"/>
            <rFont val="Tahoma"/>
            <family val="2"/>
          </rPr>
          <t>Gewicht
Schiebetür
in KG</t>
        </r>
        <r>
          <rPr>
            <sz val="9"/>
            <color indexed="81"/>
            <rFont val="Tahoma"/>
            <family val="2"/>
          </rPr>
          <t xml:space="preserve">
</t>
        </r>
      </text>
    </comment>
    <comment ref="Y44" authorId="0">
      <text>
        <r>
          <rPr>
            <b/>
            <sz val="9"/>
            <color indexed="81"/>
            <rFont val="Tahoma"/>
            <family val="2"/>
          </rPr>
          <t>Gewicht
Schiebetür
in KG</t>
        </r>
        <r>
          <rPr>
            <sz val="9"/>
            <color indexed="81"/>
            <rFont val="Tahoma"/>
            <family val="2"/>
          </rPr>
          <t xml:space="preserve">
</t>
        </r>
      </text>
    </comment>
    <comment ref="AG44" authorId="0">
      <text>
        <r>
          <rPr>
            <b/>
            <sz val="9"/>
            <color indexed="81"/>
            <rFont val="Tahoma"/>
            <family val="2"/>
          </rPr>
          <t>Gewicht
Schiebetür
in KG</t>
        </r>
        <r>
          <rPr>
            <sz val="9"/>
            <color indexed="81"/>
            <rFont val="Tahoma"/>
            <family val="2"/>
          </rPr>
          <t xml:space="preserve">
</t>
        </r>
      </text>
    </comment>
    <comment ref="A46" authorId="0">
      <text>
        <r>
          <rPr>
            <b/>
            <sz val="9"/>
            <color indexed="81"/>
            <rFont val="Tahoma"/>
            <family val="2"/>
          </rPr>
          <t>Länge der
Laufschiene</t>
        </r>
        <r>
          <rPr>
            <sz val="9"/>
            <color indexed="81"/>
            <rFont val="Tahoma"/>
            <family val="2"/>
          </rPr>
          <t xml:space="preserve">
</t>
        </r>
      </text>
    </comment>
    <comment ref="I46" authorId="0">
      <text>
        <r>
          <rPr>
            <b/>
            <sz val="9"/>
            <color indexed="81"/>
            <rFont val="Tahoma"/>
            <family val="2"/>
          </rPr>
          <t>Länge der
Laufschiene</t>
        </r>
        <r>
          <rPr>
            <sz val="9"/>
            <color indexed="81"/>
            <rFont val="Tahoma"/>
            <family val="2"/>
          </rPr>
          <t xml:space="preserve">
</t>
        </r>
      </text>
    </comment>
    <comment ref="M46" authorId="0">
      <text>
        <r>
          <rPr>
            <b/>
            <sz val="9"/>
            <color indexed="81"/>
            <rFont val="Tahoma"/>
            <family val="2"/>
          </rPr>
          <t>Länge der
Laufschiene</t>
        </r>
        <r>
          <rPr>
            <sz val="9"/>
            <color indexed="81"/>
            <rFont val="Tahoma"/>
            <family val="2"/>
          </rPr>
          <t xml:space="preserve">
</t>
        </r>
      </text>
    </comment>
    <comment ref="U46" authorId="0">
      <text>
        <r>
          <rPr>
            <b/>
            <sz val="9"/>
            <color indexed="81"/>
            <rFont val="Tahoma"/>
            <family val="2"/>
          </rPr>
          <t>Länge der
Laufschiene</t>
        </r>
        <r>
          <rPr>
            <sz val="9"/>
            <color indexed="81"/>
            <rFont val="Tahoma"/>
            <family val="2"/>
          </rPr>
          <t xml:space="preserve">
</t>
        </r>
      </text>
    </comment>
    <comment ref="Y46" authorId="0">
      <text>
        <r>
          <rPr>
            <b/>
            <sz val="9"/>
            <color indexed="81"/>
            <rFont val="Tahoma"/>
            <family val="2"/>
          </rPr>
          <t>Länge der
Laufschiene</t>
        </r>
        <r>
          <rPr>
            <sz val="9"/>
            <color indexed="81"/>
            <rFont val="Tahoma"/>
            <family val="2"/>
          </rPr>
          <t xml:space="preserve">
</t>
        </r>
      </text>
    </comment>
    <comment ref="AG46" authorId="0">
      <text>
        <r>
          <rPr>
            <b/>
            <sz val="9"/>
            <color indexed="81"/>
            <rFont val="Tahoma"/>
            <family val="2"/>
          </rPr>
          <t>Länge der
Laufschiene</t>
        </r>
        <r>
          <rPr>
            <sz val="9"/>
            <color indexed="81"/>
            <rFont val="Tahoma"/>
            <family val="2"/>
          </rPr>
          <t xml:space="preserve">
</t>
        </r>
      </text>
    </comment>
    <comment ref="A48" authorId="0">
      <text>
        <r>
          <rPr>
            <b/>
            <sz val="9"/>
            <color indexed="81"/>
            <rFont val="Tahoma"/>
            <family val="2"/>
          </rPr>
          <t>Durchgangsbreite</t>
        </r>
        <r>
          <rPr>
            <sz val="9"/>
            <color indexed="81"/>
            <rFont val="Tahoma"/>
            <family val="2"/>
          </rPr>
          <t xml:space="preserve">
</t>
        </r>
      </text>
    </comment>
    <comment ref="I48" authorId="0">
      <text>
        <r>
          <rPr>
            <b/>
            <sz val="9"/>
            <color indexed="81"/>
            <rFont val="Tahoma"/>
            <family val="2"/>
          </rPr>
          <t>Durchgangsbreite</t>
        </r>
        <r>
          <rPr>
            <sz val="9"/>
            <color indexed="81"/>
            <rFont val="Tahoma"/>
            <family val="2"/>
          </rPr>
          <t xml:space="preserve">
</t>
        </r>
      </text>
    </comment>
    <comment ref="M48" authorId="0">
      <text>
        <r>
          <rPr>
            <b/>
            <sz val="9"/>
            <color indexed="81"/>
            <rFont val="Tahoma"/>
            <family val="2"/>
          </rPr>
          <t>Durchgangsbreite</t>
        </r>
        <r>
          <rPr>
            <sz val="9"/>
            <color indexed="81"/>
            <rFont val="Tahoma"/>
            <family val="2"/>
          </rPr>
          <t xml:space="preserve">
</t>
        </r>
      </text>
    </comment>
    <comment ref="U48" authorId="0">
      <text>
        <r>
          <rPr>
            <b/>
            <sz val="9"/>
            <color indexed="81"/>
            <rFont val="Tahoma"/>
            <family val="2"/>
          </rPr>
          <t>Durchgangsbreite</t>
        </r>
        <r>
          <rPr>
            <sz val="9"/>
            <color indexed="81"/>
            <rFont val="Tahoma"/>
            <family val="2"/>
          </rPr>
          <t xml:space="preserve">
</t>
        </r>
      </text>
    </comment>
    <comment ref="Y48" authorId="0">
      <text>
        <r>
          <rPr>
            <b/>
            <sz val="9"/>
            <color indexed="81"/>
            <rFont val="Tahoma"/>
            <family val="2"/>
          </rPr>
          <t>Durchgangsbreite</t>
        </r>
        <r>
          <rPr>
            <sz val="9"/>
            <color indexed="81"/>
            <rFont val="Tahoma"/>
            <family val="2"/>
          </rPr>
          <t xml:space="preserve">
</t>
        </r>
      </text>
    </comment>
    <comment ref="AG48" authorId="0">
      <text>
        <r>
          <rPr>
            <b/>
            <sz val="9"/>
            <color indexed="81"/>
            <rFont val="Tahoma"/>
            <family val="2"/>
          </rPr>
          <t>Durchgangsbreite</t>
        </r>
        <r>
          <rPr>
            <sz val="9"/>
            <color indexed="81"/>
            <rFont val="Tahoma"/>
            <family val="2"/>
          </rPr>
          <t xml:space="preserve">
</t>
        </r>
      </text>
    </comment>
  </commentList>
</comments>
</file>

<file path=xl/comments5.xml><?xml version="1.0" encoding="utf-8"?>
<comments xmlns="http://schemas.openxmlformats.org/spreadsheetml/2006/main">
  <authors>
    <author>groth</author>
  </authors>
  <commentList>
    <comment ref="A10" authorId="0">
      <text>
        <r>
          <rPr>
            <b/>
            <sz val="9"/>
            <color indexed="81"/>
            <rFont val="Tahoma"/>
            <family val="2"/>
          </rPr>
          <t>Glashöhe
Schiebetür</t>
        </r>
        <r>
          <rPr>
            <sz val="9"/>
            <color indexed="81"/>
            <rFont val="Tahoma"/>
            <family val="2"/>
          </rPr>
          <t xml:space="preserve">
</t>
        </r>
      </text>
    </comment>
    <comment ref="I10" authorId="0">
      <text>
        <r>
          <rPr>
            <b/>
            <sz val="9"/>
            <color indexed="81"/>
            <rFont val="Tahoma"/>
            <family val="2"/>
          </rPr>
          <t>Glashöhe
Schiebetür</t>
        </r>
        <r>
          <rPr>
            <sz val="9"/>
            <color indexed="81"/>
            <rFont val="Tahoma"/>
            <family val="2"/>
          </rPr>
          <t xml:space="preserve">
</t>
        </r>
      </text>
    </comment>
    <comment ref="M10" authorId="0">
      <text>
        <r>
          <rPr>
            <b/>
            <sz val="9"/>
            <color indexed="81"/>
            <rFont val="Tahoma"/>
            <family val="2"/>
          </rPr>
          <t>Glashöhe
Schiebetür</t>
        </r>
        <r>
          <rPr>
            <sz val="9"/>
            <color indexed="81"/>
            <rFont val="Tahoma"/>
            <family val="2"/>
          </rPr>
          <t xml:space="preserve">
</t>
        </r>
      </text>
    </comment>
    <comment ref="U10" authorId="0">
      <text>
        <r>
          <rPr>
            <b/>
            <sz val="9"/>
            <color indexed="81"/>
            <rFont val="Tahoma"/>
            <family val="2"/>
          </rPr>
          <t>Glashöhe
Schiebetür</t>
        </r>
        <r>
          <rPr>
            <sz val="9"/>
            <color indexed="81"/>
            <rFont val="Tahoma"/>
            <family val="2"/>
          </rPr>
          <t xml:space="preserve">
</t>
        </r>
      </text>
    </comment>
    <comment ref="Y10" authorId="0">
      <text>
        <r>
          <rPr>
            <b/>
            <sz val="9"/>
            <color indexed="81"/>
            <rFont val="Tahoma"/>
            <family val="2"/>
          </rPr>
          <t>Glashöhe
Schiebetür</t>
        </r>
        <r>
          <rPr>
            <sz val="9"/>
            <color indexed="81"/>
            <rFont val="Tahoma"/>
            <family val="2"/>
          </rPr>
          <t xml:space="preserve">
</t>
        </r>
      </text>
    </comment>
    <comment ref="AG10" authorId="0">
      <text>
        <r>
          <rPr>
            <b/>
            <sz val="9"/>
            <color indexed="81"/>
            <rFont val="Tahoma"/>
            <family val="2"/>
          </rPr>
          <t>Glashöhe
Schiebetür</t>
        </r>
        <r>
          <rPr>
            <sz val="9"/>
            <color indexed="81"/>
            <rFont val="Tahoma"/>
            <family val="2"/>
          </rPr>
          <t xml:space="preserve">
</t>
        </r>
      </text>
    </comment>
    <comment ref="A12" authorId="0">
      <text>
        <r>
          <rPr>
            <b/>
            <sz val="9"/>
            <color indexed="81"/>
            <rFont val="Tahoma"/>
            <family val="2"/>
          </rPr>
          <t>Glasbreite
Schiebetür</t>
        </r>
        <r>
          <rPr>
            <sz val="9"/>
            <color indexed="81"/>
            <rFont val="Tahoma"/>
            <family val="2"/>
          </rPr>
          <t xml:space="preserve">
</t>
        </r>
      </text>
    </comment>
    <comment ref="I12" authorId="0">
      <text>
        <r>
          <rPr>
            <b/>
            <sz val="9"/>
            <color indexed="81"/>
            <rFont val="Tahoma"/>
            <family val="2"/>
          </rPr>
          <t>Glasbreite
Schiebetür</t>
        </r>
        <r>
          <rPr>
            <sz val="9"/>
            <color indexed="81"/>
            <rFont val="Tahoma"/>
            <family val="2"/>
          </rPr>
          <t xml:space="preserve">
</t>
        </r>
      </text>
    </comment>
    <comment ref="M12" authorId="0">
      <text>
        <r>
          <rPr>
            <b/>
            <sz val="9"/>
            <color indexed="81"/>
            <rFont val="Tahoma"/>
            <family val="2"/>
          </rPr>
          <t>Glasbreite
Schiebetür</t>
        </r>
        <r>
          <rPr>
            <sz val="9"/>
            <color indexed="81"/>
            <rFont val="Tahoma"/>
            <family val="2"/>
          </rPr>
          <t xml:space="preserve">
</t>
        </r>
      </text>
    </comment>
    <comment ref="U12" authorId="0">
      <text>
        <r>
          <rPr>
            <b/>
            <sz val="9"/>
            <color indexed="81"/>
            <rFont val="Tahoma"/>
            <family val="2"/>
          </rPr>
          <t>Glasbreite
Schiebetür</t>
        </r>
        <r>
          <rPr>
            <sz val="9"/>
            <color indexed="81"/>
            <rFont val="Tahoma"/>
            <family val="2"/>
          </rPr>
          <t xml:space="preserve">
</t>
        </r>
      </text>
    </comment>
    <comment ref="Y12" authorId="0">
      <text>
        <r>
          <rPr>
            <b/>
            <sz val="9"/>
            <color indexed="81"/>
            <rFont val="Tahoma"/>
            <family val="2"/>
          </rPr>
          <t>Glasbreite
Schiebetür</t>
        </r>
        <r>
          <rPr>
            <sz val="9"/>
            <color indexed="81"/>
            <rFont val="Tahoma"/>
            <family val="2"/>
          </rPr>
          <t xml:space="preserve">
</t>
        </r>
      </text>
    </comment>
    <comment ref="AG12" authorId="0">
      <text>
        <r>
          <rPr>
            <b/>
            <sz val="9"/>
            <color indexed="81"/>
            <rFont val="Tahoma"/>
            <family val="2"/>
          </rPr>
          <t>Glasbreite
Schiebetür</t>
        </r>
        <r>
          <rPr>
            <sz val="9"/>
            <color indexed="81"/>
            <rFont val="Tahoma"/>
            <family val="2"/>
          </rPr>
          <t xml:space="preserve">
</t>
        </r>
      </text>
    </comment>
    <comment ref="A14" authorId="0">
      <text>
        <r>
          <rPr>
            <b/>
            <sz val="9"/>
            <color indexed="81"/>
            <rFont val="Tahoma"/>
            <family val="2"/>
          </rPr>
          <t>Gewicht
Schiebetür
in KG</t>
        </r>
        <r>
          <rPr>
            <sz val="9"/>
            <color indexed="81"/>
            <rFont val="Tahoma"/>
            <family val="2"/>
          </rPr>
          <t xml:space="preserve">
</t>
        </r>
      </text>
    </comment>
    <comment ref="I14" authorId="0">
      <text>
        <r>
          <rPr>
            <b/>
            <sz val="9"/>
            <color indexed="81"/>
            <rFont val="Tahoma"/>
            <family val="2"/>
          </rPr>
          <t>Gewicht
Schiebetür
in KG</t>
        </r>
        <r>
          <rPr>
            <sz val="9"/>
            <color indexed="81"/>
            <rFont val="Tahoma"/>
            <family val="2"/>
          </rPr>
          <t xml:space="preserve">
</t>
        </r>
      </text>
    </comment>
    <comment ref="M14" authorId="0">
      <text>
        <r>
          <rPr>
            <b/>
            <sz val="9"/>
            <color indexed="81"/>
            <rFont val="Tahoma"/>
            <family val="2"/>
          </rPr>
          <t>Gewicht
Schiebetür
in KG</t>
        </r>
        <r>
          <rPr>
            <sz val="9"/>
            <color indexed="81"/>
            <rFont val="Tahoma"/>
            <family val="2"/>
          </rPr>
          <t xml:space="preserve">
</t>
        </r>
      </text>
    </comment>
    <comment ref="U14" authorId="0">
      <text>
        <r>
          <rPr>
            <b/>
            <sz val="9"/>
            <color indexed="81"/>
            <rFont val="Tahoma"/>
            <family val="2"/>
          </rPr>
          <t>Gewicht
Schiebetür
in KG</t>
        </r>
        <r>
          <rPr>
            <sz val="9"/>
            <color indexed="81"/>
            <rFont val="Tahoma"/>
            <family val="2"/>
          </rPr>
          <t xml:space="preserve">
</t>
        </r>
      </text>
    </comment>
    <comment ref="Y14" authorId="0">
      <text>
        <r>
          <rPr>
            <b/>
            <sz val="9"/>
            <color indexed="81"/>
            <rFont val="Tahoma"/>
            <family val="2"/>
          </rPr>
          <t>Gewicht
Schiebetür
in KG</t>
        </r>
        <r>
          <rPr>
            <sz val="9"/>
            <color indexed="81"/>
            <rFont val="Tahoma"/>
            <family val="2"/>
          </rPr>
          <t xml:space="preserve">
</t>
        </r>
      </text>
    </comment>
    <comment ref="AG14" authorId="0">
      <text>
        <r>
          <rPr>
            <b/>
            <sz val="9"/>
            <color indexed="81"/>
            <rFont val="Tahoma"/>
            <family val="2"/>
          </rPr>
          <t>Gewicht
Schiebetür
in KG</t>
        </r>
        <r>
          <rPr>
            <sz val="9"/>
            <color indexed="81"/>
            <rFont val="Tahoma"/>
            <family val="2"/>
          </rPr>
          <t xml:space="preserve">
</t>
        </r>
      </text>
    </comment>
    <comment ref="A16" authorId="0">
      <text>
        <r>
          <rPr>
            <b/>
            <sz val="9"/>
            <color indexed="81"/>
            <rFont val="Tahoma"/>
            <family val="2"/>
          </rPr>
          <t>Länge der
Laufschiene</t>
        </r>
        <r>
          <rPr>
            <sz val="9"/>
            <color indexed="81"/>
            <rFont val="Tahoma"/>
            <family val="2"/>
          </rPr>
          <t xml:space="preserve">
</t>
        </r>
      </text>
    </comment>
    <comment ref="I16" authorId="0">
      <text>
        <r>
          <rPr>
            <b/>
            <sz val="9"/>
            <color indexed="81"/>
            <rFont val="Tahoma"/>
            <family val="2"/>
          </rPr>
          <t>Länge der
Laufschiene</t>
        </r>
        <r>
          <rPr>
            <sz val="9"/>
            <color indexed="81"/>
            <rFont val="Tahoma"/>
            <family val="2"/>
          </rPr>
          <t xml:space="preserve">
</t>
        </r>
      </text>
    </comment>
    <comment ref="M16" authorId="0">
      <text>
        <r>
          <rPr>
            <b/>
            <sz val="9"/>
            <color indexed="81"/>
            <rFont val="Tahoma"/>
            <family val="2"/>
          </rPr>
          <t>Länge der
Laufschiene</t>
        </r>
        <r>
          <rPr>
            <sz val="9"/>
            <color indexed="81"/>
            <rFont val="Tahoma"/>
            <family val="2"/>
          </rPr>
          <t xml:space="preserve">
</t>
        </r>
      </text>
    </comment>
    <comment ref="U16" authorId="0">
      <text>
        <r>
          <rPr>
            <b/>
            <sz val="9"/>
            <color indexed="81"/>
            <rFont val="Tahoma"/>
            <family val="2"/>
          </rPr>
          <t>Länge der
Laufschiene</t>
        </r>
        <r>
          <rPr>
            <sz val="9"/>
            <color indexed="81"/>
            <rFont val="Tahoma"/>
            <family val="2"/>
          </rPr>
          <t xml:space="preserve">
</t>
        </r>
      </text>
    </comment>
    <comment ref="Y16" authorId="0">
      <text>
        <r>
          <rPr>
            <b/>
            <sz val="9"/>
            <color indexed="81"/>
            <rFont val="Tahoma"/>
            <family val="2"/>
          </rPr>
          <t>Länge der
Laufschiene</t>
        </r>
        <r>
          <rPr>
            <sz val="9"/>
            <color indexed="81"/>
            <rFont val="Tahoma"/>
            <family val="2"/>
          </rPr>
          <t xml:space="preserve">
</t>
        </r>
      </text>
    </comment>
    <comment ref="AG16" authorId="0">
      <text>
        <r>
          <rPr>
            <b/>
            <sz val="9"/>
            <color indexed="81"/>
            <rFont val="Tahoma"/>
            <family val="2"/>
          </rPr>
          <t>Länge der
Laufschiene</t>
        </r>
        <r>
          <rPr>
            <sz val="9"/>
            <color indexed="81"/>
            <rFont val="Tahoma"/>
            <family val="2"/>
          </rPr>
          <t xml:space="preserve">
</t>
        </r>
      </text>
    </comment>
    <comment ref="A18" authorId="0">
      <text>
        <r>
          <rPr>
            <b/>
            <sz val="9"/>
            <color indexed="81"/>
            <rFont val="Tahoma"/>
            <family val="2"/>
          </rPr>
          <t>Durchgangsbreite</t>
        </r>
        <r>
          <rPr>
            <sz val="9"/>
            <color indexed="81"/>
            <rFont val="Tahoma"/>
            <family val="2"/>
          </rPr>
          <t xml:space="preserve">
</t>
        </r>
      </text>
    </comment>
    <comment ref="I18" authorId="0">
      <text>
        <r>
          <rPr>
            <b/>
            <sz val="9"/>
            <color indexed="81"/>
            <rFont val="Tahoma"/>
            <family val="2"/>
          </rPr>
          <t>Durchgangsbreite</t>
        </r>
        <r>
          <rPr>
            <sz val="9"/>
            <color indexed="81"/>
            <rFont val="Tahoma"/>
            <family val="2"/>
          </rPr>
          <t xml:space="preserve">
</t>
        </r>
      </text>
    </comment>
    <comment ref="M18" authorId="0">
      <text>
        <r>
          <rPr>
            <b/>
            <sz val="9"/>
            <color indexed="81"/>
            <rFont val="Tahoma"/>
            <family val="2"/>
          </rPr>
          <t>Durchgangsbreite</t>
        </r>
        <r>
          <rPr>
            <sz val="9"/>
            <color indexed="81"/>
            <rFont val="Tahoma"/>
            <family val="2"/>
          </rPr>
          <t xml:space="preserve">
</t>
        </r>
      </text>
    </comment>
    <comment ref="U18" authorId="0">
      <text>
        <r>
          <rPr>
            <b/>
            <sz val="9"/>
            <color indexed="81"/>
            <rFont val="Tahoma"/>
            <family val="2"/>
          </rPr>
          <t>Durchgangsbreite</t>
        </r>
        <r>
          <rPr>
            <sz val="9"/>
            <color indexed="81"/>
            <rFont val="Tahoma"/>
            <family val="2"/>
          </rPr>
          <t xml:space="preserve">
</t>
        </r>
      </text>
    </comment>
    <comment ref="Y18" authorId="0">
      <text>
        <r>
          <rPr>
            <b/>
            <sz val="9"/>
            <color indexed="81"/>
            <rFont val="Tahoma"/>
            <family val="2"/>
          </rPr>
          <t>Durchgangsbreite</t>
        </r>
        <r>
          <rPr>
            <sz val="9"/>
            <color indexed="81"/>
            <rFont val="Tahoma"/>
            <family val="2"/>
          </rPr>
          <t xml:space="preserve">
</t>
        </r>
      </text>
    </comment>
    <comment ref="AG18" authorId="0">
      <text>
        <r>
          <rPr>
            <b/>
            <sz val="9"/>
            <color indexed="81"/>
            <rFont val="Tahoma"/>
            <family val="2"/>
          </rPr>
          <t>Durchgangsbreite</t>
        </r>
        <r>
          <rPr>
            <sz val="9"/>
            <color indexed="81"/>
            <rFont val="Tahoma"/>
            <family val="2"/>
          </rPr>
          <t xml:space="preserve">
</t>
        </r>
      </text>
    </comment>
    <comment ref="A22" authorId="0">
      <text>
        <r>
          <rPr>
            <b/>
            <sz val="9"/>
            <color indexed="81"/>
            <rFont val="Tahoma"/>
            <family val="2"/>
          </rPr>
          <t>Glashöhe
Schiebetür</t>
        </r>
        <r>
          <rPr>
            <sz val="9"/>
            <color indexed="81"/>
            <rFont val="Tahoma"/>
            <family val="2"/>
          </rPr>
          <t xml:space="preserve">
</t>
        </r>
      </text>
    </comment>
    <comment ref="I22" authorId="0">
      <text>
        <r>
          <rPr>
            <b/>
            <sz val="9"/>
            <color indexed="81"/>
            <rFont val="Tahoma"/>
            <family val="2"/>
          </rPr>
          <t>Glashöhe
Schiebetür</t>
        </r>
        <r>
          <rPr>
            <sz val="9"/>
            <color indexed="81"/>
            <rFont val="Tahoma"/>
            <family val="2"/>
          </rPr>
          <t xml:space="preserve">
</t>
        </r>
      </text>
    </comment>
    <comment ref="M22" authorId="0">
      <text>
        <r>
          <rPr>
            <b/>
            <sz val="9"/>
            <color indexed="81"/>
            <rFont val="Tahoma"/>
            <family val="2"/>
          </rPr>
          <t>Glashöhe
Schiebetür</t>
        </r>
        <r>
          <rPr>
            <sz val="9"/>
            <color indexed="81"/>
            <rFont val="Tahoma"/>
            <family val="2"/>
          </rPr>
          <t xml:space="preserve">
</t>
        </r>
      </text>
    </comment>
    <comment ref="U22" authorId="0">
      <text>
        <r>
          <rPr>
            <b/>
            <sz val="9"/>
            <color indexed="81"/>
            <rFont val="Tahoma"/>
            <family val="2"/>
          </rPr>
          <t>Glashöhe
Schiebetür</t>
        </r>
        <r>
          <rPr>
            <sz val="9"/>
            <color indexed="81"/>
            <rFont val="Tahoma"/>
            <family val="2"/>
          </rPr>
          <t xml:space="preserve">
</t>
        </r>
      </text>
    </comment>
    <comment ref="Y22" authorId="0">
      <text>
        <r>
          <rPr>
            <b/>
            <sz val="9"/>
            <color indexed="81"/>
            <rFont val="Tahoma"/>
            <family val="2"/>
          </rPr>
          <t>Glashöhe
Schiebetür</t>
        </r>
        <r>
          <rPr>
            <sz val="9"/>
            <color indexed="81"/>
            <rFont val="Tahoma"/>
            <family val="2"/>
          </rPr>
          <t xml:space="preserve">
</t>
        </r>
      </text>
    </comment>
    <comment ref="AG22" authorId="0">
      <text>
        <r>
          <rPr>
            <b/>
            <sz val="9"/>
            <color indexed="81"/>
            <rFont val="Tahoma"/>
            <family val="2"/>
          </rPr>
          <t>Glashöhe
Schiebetür</t>
        </r>
        <r>
          <rPr>
            <sz val="9"/>
            <color indexed="81"/>
            <rFont val="Tahoma"/>
            <family val="2"/>
          </rPr>
          <t xml:space="preserve">
</t>
        </r>
      </text>
    </comment>
    <comment ref="A24" authorId="0">
      <text>
        <r>
          <rPr>
            <b/>
            <sz val="9"/>
            <color indexed="81"/>
            <rFont val="Tahoma"/>
            <family val="2"/>
          </rPr>
          <t>Glasbreite
Schiebetür</t>
        </r>
        <r>
          <rPr>
            <sz val="9"/>
            <color indexed="81"/>
            <rFont val="Tahoma"/>
            <family val="2"/>
          </rPr>
          <t xml:space="preserve">
</t>
        </r>
      </text>
    </comment>
    <comment ref="I24" authorId="0">
      <text>
        <r>
          <rPr>
            <b/>
            <sz val="9"/>
            <color indexed="81"/>
            <rFont val="Tahoma"/>
            <family val="2"/>
          </rPr>
          <t>Glasbreite
Schiebetür</t>
        </r>
        <r>
          <rPr>
            <sz val="9"/>
            <color indexed="81"/>
            <rFont val="Tahoma"/>
            <family val="2"/>
          </rPr>
          <t xml:space="preserve">
</t>
        </r>
      </text>
    </comment>
    <comment ref="M24" authorId="0">
      <text>
        <r>
          <rPr>
            <b/>
            <sz val="9"/>
            <color indexed="81"/>
            <rFont val="Tahoma"/>
            <family val="2"/>
          </rPr>
          <t>Glasbreite
Schiebetür</t>
        </r>
        <r>
          <rPr>
            <sz val="9"/>
            <color indexed="81"/>
            <rFont val="Tahoma"/>
            <family val="2"/>
          </rPr>
          <t xml:space="preserve">
</t>
        </r>
      </text>
    </comment>
    <comment ref="U24" authorId="0">
      <text>
        <r>
          <rPr>
            <b/>
            <sz val="9"/>
            <color indexed="81"/>
            <rFont val="Tahoma"/>
            <family val="2"/>
          </rPr>
          <t>Glasbreite
Schiebetür</t>
        </r>
        <r>
          <rPr>
            <sz val="9"/>
            <color indexed="81"/>
            <rFont val="Tahoma"/>
            <family val="2"/>
          </rPr>
          <t xml:space="preserve">
</t>
        </r>
      </text>
    </comment>
    <comment ref="Y24" authorId="0">
      <text>
        <r>
          <rPr>
            <b/>
            <sz val="9"/>
            <color indexed="81"/>
            <rFont val="Tahoma"/>
            <family val="2"/>
          </rPr>
          <t>Glasbreite
Schiebetür</t>
        </r>
        <r>
          <rPr>
            <sz val="9"/>
            <color indexed="81"/>
            <rFont val="Tahoma"/>
            <family val="2"/>
          </rPr>
          <t xml:space="preserve">
</t>
        </r>
      </text>
    </comment>
    <comment ref="AG24" authorId="0">
      <text>
        <r>
          <rPr>
            <b/>
            <sz val="9"/>
            <color indexed="81"/>
            <rFont val="Tahoma"/>
            <family val="2"/>
          </rPr>
          <t>Glasbreite
Schiebetür</t>
        </r>
        <r>
          <rPr>
            <sz val="9"/>
            <color indexed="81"/>
            <rFont val="Tahoma"/>
            <family val="2"/>
          </rPr>
          <t xml:space="preserve">
</t>
        </r>
      </text>
    </comment>
    <comment ref="A26" authorId="0">
      <text>
        <r>
          <rPr>
            <b/>
            <sz val="9"/>
            <color indexed="81"/>
            <rFont val="Tahoma"/>
            <family val="2"/>
          </rPr>
          <t>Gewicht
Schiebetür
in KG</t>
        </r>
        <r>
          <rPr>
            <sz val="9"/>
            <color indexed="81"/>
            <rFont val="Tahoma"/>
            <family val="2"/>
          </rPr>
          <t xml:space="preserve">
</t>
        </r>
      </text>
    </comment>
    <comment ref="I26" authorId="0">
      <text>
        <r>
          <rPr>
            <b/>
            <sz val="9"/>
            <color indexed="81"/>
            <rFont val="Tahoma"/>
            <family val="2"/>
          </rPr>
          <t>Gewicht
Schiebetür
in KG</t>
        </r>
        <r>
          <rPr>
            <sz val="9"/>
            <color indexed="81"/>
            <rFont val="Tahoma"/>
            <family val="2"/>
          </rPr>
          <t xml:space="preserve">
</t>
        </r>
      </text>
    </comment>
    <comment ref="M26" authorId="0">
      <text>
        <r>
          <rPr>
            <b/>
            <sz val="9"/>
            <color indexed="81"/>
            <rFont val="Tahoma"/>
            <family val="2"/>
          </rPr>
          <t>Gewicht
Schiebetür
in KG</t>
        </r>
        <r>
          <rPr>
            <sz val="9"/>
            <color indexed="81"/>
            <rFont val="Tahoma"/>
            <family val="2"/>
          </rPr>
          <t xml:space="preserve">
</t>
        </r>
      </text>
    </comment>
    <comment ref="U26" authorId="0">
      <text>
        <r>
          <rPr>
            <b/>
            <sz val="9"/>
            <color indexed="81"/>
            <rFont val="Tahoma"/>
            <family val="2"/>
          </rPr>
          <t>Gewicht
Schiebetür
in KG</t>
        </r>
        <r>
          <rPr>
            <sz val="9"/>
            <color indexed="81"/>
            <rFont val="Tahoma"/>
            <family val="2"/>
          </rPr>
          <t xml:space="preserve">
</t>
        </r>
      </text>
    </comment>
    <comment ref="Y26" authorId="0">
      <text>
        <r>
          <rPr>
            <b/>
            <sz val="9"/>
            <color indexed="81"/>
            <rFont val="Tahoma"/>
            <family val="2"/>
          </rPr>
          <t>Gewicht
Schiebetür
in KG</t>
        </r>
        <r>
          <rPr>
            <sz val="9"/>
            <color indexed="81"/>
            <rFont val="Tahoma"/>
            <family val="2"/>
          </rPr>
          <t xml:space="preserve">
</t>
        </r>
      </text>
    </comment>
    <comment ref="AG26" authorId="0">
      <text>
        <r>
          <rPr>
            <b/>
            <sz val="9"/>
            <color indexed="81"/>
            <rFont val="Tahoma"/>
            <family val="2"/>
          </rPr>
          <t>Gewicht
Schiebetür
in KG</t>
        </r>
        <r>
          <rPr>
            <sz val="9"/>
            <color indexed="81"/>
            <rFont val="Tahoma"/>
            <family val="2"/>
          </rPr>
          <t xml:space="preserve">
</t>
        </r>
      </text>
    </comment>
    <comment ref="A28" authorId="0">
      <text>
        <r>
          <rPr>
            <b/>
            <sz val="9"/>
            <color indexed="81"/>
            <rFont val="Tahoma"/>
            <family val="2"/>
          </rPr>
          <t>Länge der
Laufschiene</t>
        </r>
        <r>
          <rPr>
            <sz val="9"/>
            <color indexed="81"/>
            <rFont val="Tahoma"/>
            <family val="2"/>
          </rPr>
          <t xml:space="preserve">
</t>
        </r>
      </text>
    </comment>
    <comment ref="I28" authorId="0">
      <text>
        <r>
          <rPr>
            <b/>
            <sz val="9"/>
            <color indexed="81"/>
            <rFont val="Tahoma"/>
            <family val="2"/>
          </rPr>
          <t>Länge der
Laufschiene</t>
        </r>
        <r>
          <rPr>
            <sz val="9"/>
            <color indexed="81"/>
            <rFont val="Tahoma"/>
            <family val="2"/>
          </rPr>
          <t xml:space="preserve">
</t>
        </r>
      </text>
    </comment>
    <comment ref="M28" authorId="0">
      <text>
        <r>
          <rPr>
            <b/>
            <sz val="9"/>
            <color indexed="81"/>
            <rFont val="Tahoma"/>
            <family val="2"/>
          </rPr>
          <t>Länge der
Laufschiene</t>
        </r>
        <r>
          <rPr>
            <sz val="9"/>
            <color indexed="81"/>
            <rFont val="Tahoma"/>
            <family val="2"/>
          </rPr>
          <t xml:space="preserve">
</t>
        </r>
      </text>
    </comment>
    <comment ref="U28" authorId="0">
      <text>
        <r>
          <rPr>
            <b/>
            <sz val="9"/>
            <color indexed="81"/>
            <rFont val="Tahoma"/>
            <family val="2"/>
          </rPr>
          <t>Länge der
Laufschiene</t>
        </r>
        <r>
          <rPr>
            <sz val="9"/>
            <color indexed="81"/>
            <rFont val="Tahoma"/>
            <family val="2"/>
          </rPr>
          <t xml:space="preserve">
</t>
        </r>
      </text>
    </comment>
    <comment ref="Y28" authorId="0">
      <text>
        <r>
          <rPr>
            <b/>
            <sz val="9"/>
            <color indexed="81"/>
            <rFont val="Tahoma"/>
            <family val="2"/>
          </rPr>
          <t>Länge der
Laufschiene</t>
        </r>
        <r>
          <rPr>
            <sz val="9"/>
            <color indexed="81"/>
            <rFont val="Tahoma"/>
            <family val="2"/>
          </rPr>
          <t xml:space="preserve">
</t>
        </r>
      </text>
    </comment>
    <comment ref="AG28" authorId="0">
      <text>
        <r>
          <rPr>
            <b/>
            <sz val="9"/>
            <color indexed="81"/>
            <rFont val="Tahoma"/>
            <family val="2"/>
          </rPr>
          <t>Länge der
Laufschiene</t>
        </r>
        <r>
          <rPr>
            <sz val="9"/>
            <color indexed="81"/>
            <rFont val="Tahoma"/>
            <family val="2"/>
          </rPr>
          <t xml:space="preserve">
</t>
        </r>
      </text>
    </comment>
    <comment ref="A30" authorId="0">
      <text>
        <r>
          <rPr>
            <b/>
            <sz val="9"/>
            <color indexed="81"/>
            <rFont val="Tahoma"/>
            <family val="2"/>
          </rPr>
          <t>Durchgangsbreite</t>
        </r>
        <r>
          <rPr>
            <sz val="9"/>
            <color indexed="81"/>
            <rFont val="Tahoma"/>
            <family val="2"/>
          </rPr>
          <t xml:space="preserve">
</t>
        </r>
      </text>
    </comment>
    <comment ref="I30" authorId="0">
      <text>
        <r>
          <rPr>
            <b/>
            <sz val="9"/>
            <color indexed="81"/>
            <rFont val="Tahoma"/>
            <family val="2"/>
          </rPr>
          <t>Durchgangsbreite</t>
        </r>
        <r>
          <rPr>
            <sz val="9"/>
            <color indexed="81"/>
            <rFont val="Tahoma"/>
            <family val="2"/>
          </rPr>
          <t xml:space="preserve">
</t>
        </r>
      </text>
    </comment>
    <comment ref="M30" authorId="0">
      <text>
        <r>
          <rPr>
            <b/>
            <sz val="9"/>
            <color indexed="81"/>
            <rFont val="Tahoma"/>
            <family val="2"/>
          </rPr>
          <t>Durchgangsbreite</t>
        </r>
        <r>
          <rPr>
            <sz val="9"/>
            <color indexed="81"/>
            <rFont val="Tahoma"/>
            <family val="2"/>
          </rPr>
          <t xml:space="preserve">
</t>
        </r>
      </text>
    </comment>
    <comment ref="U30" authorId="0">
      <text>
        <r>
          <rPr>
            <b/>
            <sz val="9"/>
            <color indexed="81"/>
            <rFont val="Tahoma"/>
            <family val="2"/>
          </rPr>
          <t>Durchgangsbreite</t>
        </r>
        <r>
          <rPr>
            <sz val="9"/>
            <color indexed="81"/>
            <rFont val="Tahoma"/>
            <family val="2"/>
          </rPr>
          <t xml:space="preserve">
</t>
        </r>
      </text>
    </comment>
    <comment ref="Y30" authorId="0">
      <text>
        <r>
          <rPr>
            <b/>
            <sz val="9"/>
            <color indexed="81"/>
            <rFont val="Tahoma"/>
            <family val="2"/>
          </rPr>
          <t>Durchgangsbreite</t>
        </r>
        <r>
          <rPr>
            <sz val="9"/>
            <color indexed="81"/>
            <rFont val="Tahoma"/>
            <family val="2"/>
          </rPr>
          <t xml:space="preserve">
</t>
        </r>
      </text>
    </comment>
    <comment ref="AG30" authorId="0">
      <text>
        <r>
          <rPr>
            <b/>
            <sz val="9"/>
            <color indexed="81"/>
            <rFont val="Tahoma"/>
            <family val="2"/>
          </rPr>
          <t>Durchgangsbreite</t>
        </r>
        <r>
          <rPr>
            <sz val="9"/>
            <color indexed="81"/>
            <rFont val="Tahoma"/>
            <family val="2"/>
          </rPr>
          <t xml:space="preserve">
</t>
        </r>
      </text>
    </comment>
    <comment ref="A34" authorId="0">
      <text>
        <r>
          <rPr>
            <b/>
            <sz val="9"/>
            <color indexed="81"/>
            <rFont val="Tahoma"/>
            <family val="2"/>
          </rPr>
          <t>Glashöhe
Schiebetür</t>
        </r>
        <r>
          <rPr>
            <sz val="9"/>
            <color indexed="81"/>
            <rFont val="Tahoma"/>
            <family val="2"/>
          </rPr>
          <t xml:space="preserve">
</t>
        </r>
      </text>
    </comment>
    <comment ref="I34" authorId="0">
      <text>
        <r>
          <rPr>
            <b/>
            <sz val="9"/>
            <color indexed="81"/>
            <rFont val="Tahoma"/>
            <family val="2"/>
          </rPr>
          <t>Glashöhe
Schiebetür</t>
        </r>
        <r>
          <rPr>
            <sz val="9"/>
            <color indexed="81"/>
            <rFont val="Tahoma"/>
            <family val="2"/>
          </rPr>
          <t xml:space="preserve">
</t>
        </r>
      </text>
    </comment>
    <comment ref="M34" authorId="0">
      <text>
        <r>
          <rPr>
            <b/>
            <sz val="9"/>
            <color indexed="81"/>
            <rFont val="Tahoma"/>
            <family val="2"/>
          </rPr>
          <t>Glashöhe
Schiebetür</t>
        </r>
        <r>
          <rPr>
            <sz val="9"/>
            <color indexed="81"/>
            <rFont val="Tahoma"/>
            <family val="2"/>
          </rPr>
          <t xml:space="preserve">
</t>
        </r>
      </text>
    </comment>
    <comment ref="U34" authorId="0">
      <text>
        <r>
          <rPr>
            <b/>
            <sz val="9"/>
            <color indexed="81"/>
            <rFont val="Tahoma"/>
            <family val="2"/>
          </rPr>
          <t>Glashöhe
Schiebetür</t>
        </r>
        <r>
          <rPr>
            <sz val="9"/>
            <color indexed="81"/>
            <rFont val="Tahoma"/>
            <family val="2"/>
          </rPr>
          <t xml:space="preserve">
</t>
        </r>
      </text>
    </comment>
    <comment ref="Y34" authorId="0">
      <text>
        <r>
          <rPr>
            <b/>
            <sz val="9"/>
            <color indexed="81"/>
            <rFont val="Tahoma"/>
            <family val="2"/>
          </rPr>
          <t>Glashöhe
Schiebetür</t>
        </r>
        <r>
          <rPr>
            <sz val="9"/>
            <color indexed="81"/>
            <rFont val="Tahoma"/>
            <family val="2"/>
          </rPr>
          <t xml:space="preserve">
</t>
        </r>
      </text>
    </comment>
    <comment ref="AG34" authorId="0">
      <text>
        <r>
          <rPr>
            <b/>
            <sz val="9"/>
            <color indexed="81"/>
            <rFont val="Tahoma"/>
            <family val="2"/>
          </rPr>
          <t>Glashöhe
Schiebetür</t>
        </r>
        <r>
          <rPr>
            <sz val="9"/>
            <color indexed="81"/>
            <rFont val="Tahoma"/>
            <family val="2"/>
          </rPr>
          <t xml:space="preserve">
</t>
        </r>
      </text>
    </comment>
    <comment ref="A36" authorId="0">
      <text>
        <r>
          <rPr>
            <b/>
            <sz val="9"/>
            <color indexed="81"/>
            <rFont val="Tahoma"/>
            <family val="2"/>
          </rPr>
          <t>Glasbreite
Schiebetür</t>
        </r>
        <r>
          <rPr>
            <sz val="9"/>
            <color indexed="81"/>
            <rFont val="Tahoma"/>
            <family val="2"/>
          </rPr>
          <t xml:space="preserve">
</t>
        </r>
      </text>
    </comment>
    <comment ref="I36" authorId="0">
      <text>
        <r>
          <rPr>
            <b/>
            <sz val="9"/>
            <color indexed="81"/>
            <rFont val="Tahoma"/>
            <family val="2"/>
          </rPr>
          <t>Glasbreite
Schiebetür</t>
        </r>
        <r>
          <rPr>
            <sz val="9"/>
            <color indexed="81"/>
            <rFont val="Tahoma"/>
            <family val="2"/>
          </rPr>
          <t xml:space="preserve">
</t>
        </r>
      </text>
    </comment>
    <comment ref="M36" authorId="0">
      <text>
        <r>
          <rPr>
            <b/>
            <sz val="9"/>
            <color indexed="81"/>
            <rFont val="Tahoma"/>
            <family val="2"/>
          </rPr>
          <t>Glasbreite
Schiebetür</t>
        </r>
        <r>
          <rPr>
            <sz val="9"/>
            <color indexed="81"/>
            <rFont val="Tahoma"/>
            <family val="2"/>
          </rPr>
          <t xml:space="preserve">
</t>
        </r>
      </text>
    </comment>
    <comment ref="U36" authorId="0">
      <text>
        <r>
          <rPr>
            <b/>
            <sz val="9"/>
            <color indexed="81"/>
            <rFont val="Tahoma"/>
            <family val="2"/>
          </rPr>
          <t>Glasbreite
Schiebetür</t>
        </r>
        <r>
          <rPr>
            <sz val="9"/>
            <color indexed="81"/>
            <rFont val="Tahoma"/>
            <family val="2"/>
          </rPr>
          <t xml:space="preserve">
</t>
        </r>
      </text>
    </comment>
    <comment ref="Y36" authorId="0">
      <text>
        <r>
          <rPr>
            <b/>
            <sz val="9"/>
            <color indexed="81"/>
            <rFont val="Tahoma"/>
            <family val="2"/>
          </rPr>
          <t>Glasbreite
Schiebetür</t>
        </r>
        <r>
          <rPr>
            <sz val="9"/>
            <color indexed="81"/>
            <rFont val="Tahoma"/>
            <family val="2"/>
          </rPr>
          <t xml:space="preserve">
</t>
        </r>
      </text>
    </comment>
    <comment ref="AG36" authorId="0">
      <text>
        <r>
          <rPr>
            <b/>
            <sz val="9"/>
            <color indexed="81"/>
            <rFont val="Tahoma"/>
            <family val="2"/>
          </rPr>
          <t>Glasbreite
Schiebetür</t>
        </r>
        <r>
          <rPr>
            <sz val="9"/>
            <color indexed="81"/>
            <rFont val="Tahoma"/>
            <family val="2"/>
          </rPr>
          <t xml:space="preserve">
</t>
        </r>
      </text>
    </comment>
    <comment ref="A38" authorId="0">
      <text>
        <r>
          <rPr>
            <b/>
            <sz val="9"/>
            <color indexed="81"/>
            <rFont val="Tahoma"/>
            <family val="2"/>
          </rPr>
          <t>Gewicht
Schiebetür
in KG</t>
        </r>
        <r>
          <rPr>
            <sz val="9"/>
            <color indexed="81"/>
            <rFont val="Tahoma"/>
            <family val="2"/>
          </rPr>
          <t xml:space="preserve">
</t>
        </r>
      </text>
    </comment>
    <comment ref="I38" authorId="0">
      <text>
        <r>
          <rPr>
            <b/>
            <sz val="9"/>
            <color indexed="81"/>
            <rFont val="Tahoma"/>
            <family val="2"/>
          </rPr>
          <t>Gewicht
Schiebetür
in KG</t>
        </r>
        <r>
          <rPr>
            <sz val="9"/>
            <color indexed="81"/>
            <rFont val="Tahoma"/>
            <family val="2"/>
          </rPr>
          <t xml:space="preserve">
</t>
        </r>
      </text>
    </comment>
    <comment ref="M38" authorId="0">
      <text>
        <r>
          <rPr>
            <b/>
            <sz val="9"/>
            <color indexed="81"/>
            <rFont val="Tahoma"/>
            <family val="2"/>
          </rPr>
          <t>Gewicht
Schiebetür
in KG</t>
        </r>
        <r>
          <rPr>
            <sz val="9"/>
            <color indexed="81"/>
            <rFont val="Tahoma"/>
            <family val="2"/>
          </rPr>
          <t xml:space="preserve">
</t>
        </r>
      </text>
    </comment>
    <comment ref="U38" authorId="0">
      <text>
        <r>
          <rPr>
            <b/>
            <sz val="9"/>
            <color indexed="81"/>
            <rFont val="Tahoma"/>
            <family val="2"/>
          </rPr>
          <t>Gewicht
Schiebetür
in KG</t>
        </r>
        <r>
          <rPr>
            <sz val="9"/>
            <color indexed="81"/>
            <rFont val="Tahoma"/>
            <family val="2"/>
          </rPr>
          <t xml:space="preserve">
</t>
        </r>
      </text>
    </comment>
    <comment ref="Y38" authorId="0">
      <text>
        <r>
          <rPr>
            <b/>
            <sz val="9"/>
            <color indexed="81"/>
            <rFont val="Tahoma"/>
            <family val="2"/>
          </rPr>
          <t>Gewicht
Schiebetür
in KG</t>
        </r>
        <r>
          <rPr>
            <sz val="9"/>
            <color indexed="81"/>
            <rFont val="Tahoma"/>
            <family val="2"/>
          </rPr>
          <t xml:space="preserve">
</t>
        </r>
      </text>
    </comment>
    <comment ref="AG38" authorId="0">
      <text>
        <r>
          <rPr>
            <b/>
            <sz val="9"/>
            <color indexed="81"/>
            <rFont val="Tahoma"/>
            <family val="2"/>
          </rPr>
          <t>Gewicht
Schiebetür
in KG</t>
        </r>
        <r>
          <rPr>
            <sz val="9"/>
            <color indexed="81"/>
            <rFont val="Tahoma"/>
            <family val="2"/>
          </rPr>
          <t xml:space="preserve">
</t>
        </r>
      </text>
    </comment>
    <comment ref="A40" authorId="0">
      <text>
        <r>
          <rPr>
            <b/>
            <sz val="9"/>
            <color indexed="81"/>
            <rFont val="Tahoma"/>
            <family val="2"/>
          </rPr>
          <t>Länge der
Laufschiene</t>
        </r>
        <r>
          <rPr>
            <sz val="9"/>
            <color indexed="81"/>
            <rFont val="Tahoma"/>
            <family val="2"/>
          </rPr>
          <t xml:space="preserve">
</t>
        </r>
      </text>
    </comment>
    <comment ref="I40" authorId="0">
      <text>
        <r>
          <rPr>
            <b/>
            <sz val="9"/>
            <color indexed="81"/>
            <rFont val="Tahoma"/>
            <family val="2"/>
          </rPr>
          <t>Länge der
Laufschiene</t>
        </r>
        <r>
          <rPr>
            <sz val="9"/>
            <color indexed="81"/>
            <rFont val="Tahoma"/>
            <family val="2"/>
          </rPr>
          <t xml:space="preserve">
</t>
        </r>
      </text>
    </comment>
    <comment ref="M40" authorId="0">
      <text>
        <r>
          <rPr>
            <b/>
            <sz val="9"/>
            <color indexed="81"/>
            <rFont val="Tahoma"/>
            <family val="2"/>
          </rPr>
          <t>Länge der
Laufschiene</t>
        </r>
        <r>
          <rPr>
            <sz val="9"/>
            <color indexed="81"/>
            <rFont val="Tahoma"/>
            <family val="2"/>
          </rPr>
          <t xml:space="preserve">
</t>
        </r>
      </text>
    </comment>
    <comment ref="U40" authorId="0">
      <text>
        <r>
          <rPr>
            <b/>
            <sz val="9"/>
            <color indexed="81"/>
            <rFont val="Tahoma"/>
            <family val="2"/>
          </rPr>
          <t>Länge der
Laufschiene</t>
        </r>
        <r>
          <rPr>
            <sz val="9"/>
            <color indexed="81"/>
            <rFont val="Tahoma"/>
            <family val="2"/>
          </rPr>
          <t xml:space="preserve">
</t>
        </r>
      </text>
    </comment>
    <comment ref="Y40" authorId="0">
      <text>
        <r>
          <rPr>
            <b/>
            <sz val="9"/>
            <color indexed="81"/>
            <rFont val="Tahoma"/>
            <family val="2"/>
          </rPr>
          <t>Länge der
Laufschiene</t>
        </r>
        <r>
          <rPr>
            <sz val="9"/>
            <color indexed="81"/>
            <rFont val="Tahoma"/>
            <family val="2"/>
          </rPr>
          <t xml:space="preserve">
</t>
        </r>
      </text>
    </comment>
    <comment ref="AG40" authorId="0">
      <text>
        <r>
          <rPr>
            <b/>
            <sz val="9"/>
            <color indexed="81"/>
            <rFont val="Tahoma"/>
            <family val="2"/>
          </rPr>
          <t>Länge der
Laufschiene</t>
        </r>
        <r>
          <rPr>
            <sz val="9"/>
            <color indexed="81"/>
            <rFont val="Tahoma"/>
            <family val="2"/>
          </rPr>
          <t xml:space="preserve">
</t>
        </r>
      </text>
    </comment>
    <comment ref="A42" authorId="0">
      <text>
        <r>
          <rPr>
            <b/>
            <sz val="9"/>
            <color indexed="81"/>
            <rFont val="Tahoma"/>
            <family val="2"/>
          </rPr>
          <t>Durchgangsbreite</t>
        </r>
        <r>
          <rPr>
            <sz val="9"/>
            <color indexed="81"/>
            <rFont val="Tahoma"/>
            <family val="2"/>
          </rPr>
          <t xml:space="preserve">
</t>
        </r>
      </text>
    </comment>
    <comment ref="I42" authorId="0">
      <text>
        <r>
          <rPr>
            <b/>
            <sz val="9"/>
            <color indexed="81"/>
            <rFont val="Tahoma"/>
            <family val="2"/>
          </rPr>
          <t>Durchgangsbreite</t>
        </r>
        <r>
          <rPr>
            <sz val="9"/>
            <color indexed="81"/>
            <rFont val="Tahoma"/>
            <family val="2"/>
          </rPr>
          <t xml:space="preserve">
</t>
        </r>
      </text>
    </comment>
    <comment ref="M42" authorId="0">
      <text>
        <r>
          <rPr>
            <b/>
            <sz val="9"/>
            <color indexed="81"/>
            <rFont val="Tahoma"/>
            <family val="2"/>
          </rPr>
          <t>Durchgangsbreite</t>
        </r>
        <r>
          <rPr>
            <sz val="9"/>
            <color indexed="81"/>
            <rFont val="Tahoma"/>
            <family val="2"/>
          </rPr>
          <t xml:space="preserve">
</t>
        </r>
      </text>
    </comment>
    <comment ref="U42" authorId="0">
      <text>
        <r>
          <rPr>
            <b/>
            <sz val="9"/>
            <color indexed="81"/>
            <rFont val="Tahoma"/>
            <family val="2"/>
          </rPr>
          <t>Durchgangsbreite</t>
        </r>
        <r>
          <rPr>
            <sz val="9"/>
            <color indexed="81"/>
            <rFont val="Tahoma"/>
            <family val="2"/>
          </rPr>
          <t xml:space="preserve">
</t>
        </r>
      </text>
    </comment>
    <comment ref="Y42" authorId="0">
      <text>
        <r>
          <rPr>
            <b/>
            <sz val="9"/>
            <color indexed="81"/>
            <rFont val="Tahoma"/>
            <family val="2"/>
          </rPr>
          <t>Durchgangsbreite</t>
        </r>
        <r>
          <rPr>
            <sz val="9"/>
            <color indexed="81"/>
            <rFont val="Tahoma"/>
            <family val="2"/>
          </rPr>
          <t xml:space="preserve">
</t>
        </r>
      </text>
    </comment>
    <comment ref="AG42" authorId="0">
      <text>
        <r>
          <rPr>
            <b/>
            <sz val="9"/>
            <color indexed="81"/>
            <rFont val="Tahoma"/>
            <family val="2"/>
          </rPr>
          <t>Durchgangsbreite</t>
        </r>
        <r>
          <rPr>
            <sz val="9"/>
            <color indexed="81"/>
            <rFont val="Tahoma"/>
            <family val="2"/>
          </rPr>
          <t xml:space="preserve">
</t>
        </r>
      </text>
    </comment>
  </commentList>
</comments>
</file>

<file path=xl/comments6.xml><?xml version="1.0" encoding="utf-8"?>
<comments xmlns="http://schemas.openxmlformats.org/spreadsheetml/2006/main">
  <authors>
    <author>groth</author>
  </authors>
  <commentList>
    <comment ref="A10" authorId="0">
      <text>
        <r>
          <rPr>
            <b/>
            <sz val="9"/>
            <color indexed="81"/>
            <rFont val="Tahoma"/>
            <family val="2"/>
          </rPr>
          <t>Glashöhe
Schiebetür</t>
        </r>
        <r>
          <rPr>
            <sz val="9"/>
            <color indexed="81"/>
            <rFont val="Tahoma"/>
            <family val="2"/>
          </rPr>
          <t xml:space="preserve">
</t>
        </r>
      </text>
    </comment>
    <comment ref="I10" authorId="0">
      <text>
        <r>
          <rPr>
            <b/>
            <sz val="9"/>
            <color indexed="81"/>
            <rFont val="Tahoma"/>
            <family val="2"/>
          </rPr>
          <t>Glashöhe
Schiebetür</t>
        </r>
        <r>
          <rPr>
            <sz val="9"/>
            <color indexed="81"/>
            <rFont val="Tahoma"/>
            <family val="2"/>
          </rPr>
          <t xml:space="preserve">
</t>
        </r>
      </text>
    </comment>
    <comment ref="M10" authorId="0">
      <text>
        <r>
          <rPr>
            <b/>
            <sz val="9"/>
            <color indexed="81"/>
            <rFont val="Tahoma"/>
            <family val="2"/>
          </rPr>
          <t>Glashöhe
Schiebetür</t>
        </r>
        <r>
          <rPr>
            <sz val="9"/>
            <color indexed="81"/>
            <rFont val="Tahoma"/>
            <family val="2"/>
          </rPr>
          <t xml:space="preserve">
</t>
        </r>
      </text>
    </comment>
    <comment ref="U10" authorId="0">
      <text>
        <r>
          <rPr>
            <b/>
            <sz val="9"/>
            <color indexed="81"/>
            <rFont val="Tahoma"/>
            <family val="2"/>
          </rPr>
          <t>Glashöhe
Schiebetür</t>
        </r>
        <r>
          <rPr>
            <sz val="9"/>
            <color indexed="81"/>
            <rFont val="Tahoma"/>
            <family val="2"/>
          </rPr>
          <t xml:space="preserve">
</t>
        </r>
      </text>
    </comment>
    <comment ref="A12" authorId="0">
      <text>
        <r>
          <rPr>
            <b/>
            <sz val="9"/>
            <color indexed="81"/>
            <rFont val="Tahoma"/>
            <family val="2"/>
          </rPr>
          <t>Glashöhe
Seitenteil</t>
        </r>
        <r>
          <rPr>
            <sz val="9"/>
            <color indexed="81"/>
            <rFont val="Tahoma"/>
            <family val="2"/>
          </rPr>
          <t xml:space="preserve">
</t>
        </r>
      </text>
    </comment>
    <comment ref="I12" authorId="0">
      <text>
        <r>
          <rPr>
            <b/>
            <sz val="9"/>
            <color indexed="81"/>
            <rFont val="Tahoma"/>
            <family val="2"/>
          </rPr>
          <t>Glashöhe
Seitenteil</t>
        </r>
        <r>
          <rPr>
            <sz val="9"/>
            <color indexed="81"/>
            <rFont val="Tahoma"/>
            <family val="2"/>
          </rPr>
          <t xml:space="preserve">
</t>
        </r>
      </text>
    </comment>
    <comment ref="M12" authorId="0">
      <text>
        <r>
          <rPr>
            <b/>
            <sz val="9"/>
            <color indexed="81"/>
            <rFont val="Tahoma"/>
            <family val="2"/>
          </rPr>
          <t>Glashöhe
Seitenteil</t>
        </r>
        <r>
          <rPr>
            <sz val="9"/>
            <color indexed="81"/>
            <rFont val="Tahoma"/>
            <family val="2"/>
          </rPr>
          <t xml:space="preserve">
</t>
        </r>
      </text>
    </comment>
    <comment ref="U12" authorId="0">
      <text>
        <r>
          <rPr>
            <b/>
            <sz val="9"/>
            <color indexed="81"/>
            <rFont val="Tahoma"/>
            <family val="2"/>
          </rPr>
          <t>Glashöhe
Seitenteil</t>
        </r>
        <r>
          <rPr>
            <sz val="9"/>
            <color indexed="81"/>
            <rFont val="Tahoma"/>
            <family val="2"/>
          </rPr>
          <t xml:space="preserve">
</t>
        </r>
      </text>
    </comment>
    <comment ref="A14" authorId="0">
      <text>
        <r>
          <rPr>
            <b/>
            <sz val="9"/>
            <color indexed="81"/>
            <rFont val="Tahoma"/>
            <family val="2"/>
          </rPr>
          <t>Glasbreite
Schiebetür</t>
        </r>
        <r>
          <rPr>
            <sz val="9"/>
            <color indexed="81"/>
            <rFont val="Tahoma"/>
            <family val="2"/>
          </rPr>
          <t xml:space="preserve">
</t>
        </r>
      </text>
    </comment>
    <comment ref="I14" authorId="0">
      <text>
        <r>
          <rPr>
            <b/>
            <sz val="9"/>
            <color indexed="81"/>
            <rFont val="Tahoma"/>
            <family val="2"/>
          </rPr>
          <t>Glasbreite
Schiebetür</t>
        </r>
        <r>
          <rPr>
            <sz val="9"/>
            <color indexed="81"/>
            <rFont val="Tahoma"/>
            <family val="2"/>
          </rPr>
          <t xml:space="preserve">
</t>
        </r>
      </text>
    </comment>
    <comment ref="M14" authorId="0">
      <text>
        <r>
          <rPr>
            <b/>
            <sz val="9"/>
            <color indexed="81"/>
            <rFont val="Tahoma"/>
            <family val="2"/>
          </rPr>
          <t>Glasbreite
Schiebetür</t>
        </r>
        <r>
          <rPr>
            <sz val="9"/>
            <color indexed="81"/>
            <rFont val="Tahoma"/>
            <family val="2"/>
          </rPr>
          <t xml:space="preserve">
</t>
        </r>
      </text>
    </comment>
    <comment ref="U14" authorId="0">
      <text>
        <r>
          <rPr>
            <b/>
            <sz val="9"/>
            <color indexed="81"/>
            <rFont val="Tahoma"/>
            <family val="2"/>
          </rPr>
          <t>Glasbreite
Schiebetür</t>
        </r>
        <r>
          <rPr>
            <sz val="9"/>
            <color indexed="81"/>
            <rFont val="Tahoma"/>
            <family val="2"/>
          </rPr>
          <t xml:space="preserve">
</t>
        </r>
      </text>
    </comment>
    <comment ref="A17" authorId="0">
      <text>
        <r>
          <rPr>
            <b/>
            <sz val="9"/>
            <color indexed="81"/>
            <rFont val="Tahoma"/>
            <family val="2"/>
          </rPr>
          <t>Gewicht
Schiebetür
in KG</t>
        </r>
        <r>
          <rPr>
            <sz val="9"/>
            <color indexed="81"/>
            <rFont val="Tahoma"/>
            <family val="2"/>
          </rPr>
          <t xml:space="preserve">
</t>
        </r>
      </text>
    </comment>
    <comment ref="I17" authorId="0">
      <text>
        <r>
          <rPr>
            <b/>
            <sz val="9"/>
            <color indexed="81"/>
            <rFont val="Tahoma"/>
            <family val="2"/>
          </rPr>
          <t>Gewicht
Schiebetür
in KG</t>
        </r>
        <r>
          <rPr>
            <sz val="9"/>
            <color indexed="81"/>
            <rFont val="Tahoma"/>
            <family val="2"/>
          </rPr>
          <t xml:space="preserve">
</t>
        </r>
      </text>
    </comment>
    <comment ref="M17" authorId="0">
      <text>
        <r>
          <rPr>
            <b/>
            <sz val="9"/>
            <color indexed="81"/>
            <rFont val="Tahoma"/>
            <family val="2"/>
          </rPr>
          <t>Gewicht
Schiebetür
in KG</t>
        </r>
        <r>
          <rPr>
            <sz val="9"/>
            <color indexed="81"/>
            <rFont val="Tahoma"/>
            <family val="2"/>
          </rPr>
          <t xml:space="preserve">
</t>
        </r>
      </text>
    </comment>
    <comment ref="U17" authorId="0">
      <text>
        <r>
          <rPr>
            <b/>
            <sz val="9"/>
            <color indexed="81"/>
            <rFont val="Tahoma"/>
            <family val="2"/>
          </rPr>
          <t>Gewicht
Schiebetür
in KG</t>
        </r>
        <r>
          <rPr>
            <sz val="9"/>
            <color indexed="81"/>
            <rFont val="Tahoma"/>
            <family val="2"/>
          </rPr>
          <t xml:space="preserve">
</t>
        </r>
      </text>
    </comment>
    <comment ref="A19" authorId="0">
      <text>
        <r>
          <rPr>
            <b/>
            <sz val="9"/>
            <color indexed="81"/>
            <rFont val="Tahoma"/>
            <family val="2"/>
          </rPr>
          <t>Glasbreite
Seitenteil</t>
        </r>
        <r>
          <rPr>
            <sz val="9"/>
            <color indexed="81"/>
            <rFont val="Tahoma"/>
            <family val="2"/>
          </rPr>
          <t xml:space="preserve">
</t>
        </r>
      </text>
    </comment>
    <comment ref="I19" authorId="0">
      <text>
        <r>
          <rPr>
            <b/>
            <sz val="9"/>
            <color indexed="81"/>
            <rFont val="Tahoma"/>
            <family val="2"/>
          </rPr>
          <t>Glasbreite
Seitenteil</t>
        </r>
        <r>
          <rPr>
            <sz val="9"/>
            <color indexed="81"/>
            <rFont val="Tahoma"/>
            <family val="2"/>
          </rPr>
          <t xml:space="preserve">
</t>
        </r>
      </text>
    </comment>
    <comment ref="M19" authorId="0">
      <text>
        <r>
          <rPr>
            <b/>
            <sz val="9"/>
            <color indexed="81"/>
            <rFont val="Tahoma"/>
            <family val="2"/>
          </rPr>
          <t>Glasbreite
Seitenteil</t>
        </r>
        <r>
          <rPr>
            <sz val="9"/>
            <color indexed="81"/>
            <rFont val="Tahoma"/>
            <family val="2"/>
          </rPr>
          <t xml:space="preserve">
</t>
        </r>
      </text>
    </comment>
    <comment ref="U19" authorId="0">
      <text>
        <r>
          <rPr>
            <b/>
            <sz val="9"/>
            <color indexed="81"/>
            <rFont val="Tahoma"/>
            <family val="2"/>
          </rPr>
          <t>Glasbreite
Seitenteil</t>
        </r>
        <r>
          <rPr>
            <sz val="9"/>
            <color indexed="81"/>
            <rFont val="Tahoma"/>
            <family val="2"/>
          </rPr>
          <t xml:space="preserve">
</t>
        </r>
      </text>
    </comment>
    <comment ref="A22" authorId="0">
      <text>
        <r>
          <rPr>
            <b/>
            <sz val="9"/>
            <color indexed="81"/>
            <rFont val="Tahoma"/>
            <family val="2"/>
          </rPr>
          <t>Länge der
Laufschiene</t>
        </r>
        <r>
          <rPr>
            <sz val="9"/>
            <color indexed="81"/>
            <rFont val="Tahoma"/>
            <family val="2"/>
          </rPr>
          <t xml:space="preserve">
</t>
        </r>
      </text>
    </comment>
    <comment ref="I22" authorId="0">
      <text>
        <r>
          <rPr>
            <b/>
            <sz val="9"/>
            <color indexed="81"/>
            <rFont val="Tahoma"/>
            <family val="2"/>
          </rPr>
          <t>Länge der
Laufschiene</t>
        </r>
        <r>
          <rPr>
            <sz val="9"/>
            <color indexed="81"/>
            <rFont val="Tahoma"/>
            <family val="2"/>
          </rPr>
          <t xml:space="preserve">
</t>
        </r>
      </text>
    </comment>
    <comment ref="M22" authorId="0">
      <text>
        <r>
          <rPr>
            <b/>
            <sz val="9"/>
            <color indexed="81"/>
            <rFont val="Tahoma"/>
            <family val="2"/>
          </rPr>
          <t>Länge der
Laufschiene</t>
        </r>
        <r>
          <rPr>
            <sz val="9"/>
            <color indexed="81"/>
            <rFont val="Tahoma"/>
            <family val="2"/>
          </rPr>
          <t xml:space="preserve">
</t>
        </r>
      </text>
    </comment>
    <comment ref="U22" authorId="0">
      <text>
        <r>
          <rPr>
            <b/>
            <sz val="9"/>
            <color indexed="81"/>
            <rFont val="Tahoma"/>
            <family val="2"/>
          </rPr>
          <t>Länge der
Laufschiene</t>
        </r>
        <r>
          <rPr>
            <sz val="9"/>
            <color indexed="81"/>
            <rFont val="Tahoma"/>
            <family val="2"/>
          </rPr>
          <t xml:space="preserve">
</t>
        </r>
      </text>
    </comment>
    <comment ref="A24" authorId="0">
      <text>
        <r>
          <rPr>
            <b/>
            <sz val="9"/>
            <color indexed="81"/>
            <rFont val="Tahoma"/>
            <family val="2"/>
          </rPr>
          <t>Länge des
Bodenprofiles</t>
        </r>
        <r>
          <rPr>
            <sz val="9"/>
            <color indexed="81"/>
            <rFont val="Tahoma"/>
            <family val="2"/>
          </rPr>
          <t xml:space="preserve">
</t>
        </r>
      </text>
    </comment>
    <comment ref="I24" authorId="0">
      <text>
        <r>
          <rPr>
            <b/>
            <sz val="9"/>
            <color indexed="81"/>
            <rFont val="Tahoma"/>
            <family val="2"/>
          </rPr>
          <t>Länge des
Bodenprofiles</t>
        </r>
        <r>
          <rPr>
            <sz val="9"/>
            <color indexed="81"/>
            <rFont val="Tahoma"/>
            <family val="2"/>
          </rPr>
          <t xml:space="preserve">
</t>
        </r>
      </text>
    </comment>
    <comment ref="M24" authorId="0">
      <text>
        <r>
          <rPr>
            <b/>
            <sz val="9"/>
            <color indexed="81"/>
            <rFont val="Tahoma"/>
            <family val="2"/>
          </rPr>
          <t>Länge des
Bodenprofiles</t>
        </r>
        <r>
          <rPr>
            <sz val="9"/>
            <color indexed="81"/>
            <rFont val="Tahoma"/>
            <family val="2"/>
          </rPr>
          <t xml:space="preserve">
</t>
        </r>
      </text>
    </comment>
    <comment ref="U24" authorId="0">
      <text>
        <r>
          <rPr>
            <b/>
            <sz val="9"/>
            <color indexed="81"/>
            <rFont val="Tahoma"/>
            <family val="2"/>
          </rPr>
          <t>Länge des
Bodenprofiles</t>
        </r>
        <r>
          <rPr>
            <sz val="9"/>
            <color indexed="81"/>
            <rFont val="Tahoma"/>
            <family val="2"/>
          </rPr>
          <t xml:space="preserve">
</t>
        </r>
      </text>
    </comment>
    <comment ref="A26" authorId="0">
      <text>
        <r>
          <rPr>
            <b/>
            <sz val="9"/>
            <color indexed="81"/>
            <rFont val="Tahoma"/>
            <family val="2"/>
          </rPr>
          <t>Länge der
T-Blende</t>
        </r>
        <r>
          <rPr>
            <sz val="9"/>
            <color indexed="81"/>
            <rFont val="Tahoma"/>
            <family val="2"/>
          </rPr>
          <t xml:space="preserve">
</t>
        </r>
      </text>
    </comment>
    <comment ref="I26" authorId="0">
      <text>
        <r>
          <rPr>
            <b/>
            <sz val="9"/>
            <color indexed="81"/>
            <rFont val="Tahoma"/>
            <family val="2"/>
          </rPr>
          <t>Länge der
T-Blende</t>
        </r>
        <r>
          <rPr>
            <sz val="9"/>
            <color indexed="81"/>
            <rFont val="Tahoma"/>
            <family val="2"/>
          </rPr>
          <t xml:space="preserve">
</t>
        </r>
      </text>
    </comment>
    <comment ref="M26" authorId="0">
      <text>
        <r>
          <rPr>
            <b/>
            <sz val="9"/>
            <color indexed="81"/>
            <rFont val="Tahoma"/>
            <family val="2"/>
          </rPr>
          <t>Länge der
T-Blende</t>
        </r>
        <r>
          <rPr>
            <sz val="9"/>
            <color indexed="81"/>
            <rFont val="Tahoma"/>
            <family val="2"/>
          </rPr>
          <t xml:space="preserve">
</t>
        </r>
      </text>
    </comment>
    <comment ref="U26" authorId="0">
      <text>
        <r>
          <rPr>
            <b/>
            <sz val="9"/>
            <color indexed="81"/>
            <rFont val="Tahoma"/>
            <family val="2"/>
          </rPr>
          <t>Länge der
T-Blende</t>
        </r>
        <r>
          <rPr>
            <sz val="9"/>
            <color indexed="81"/>
            <rFont val="Tahoma"/>
            <family val="2"/>
          </rPr>
          <t xml:space="preserve">
</t>
        </r>
      </text>
    </comment>
    <comment ref="A28" authorId="0">
      <text>
        <r>
          <rPr>
            <b/>
            <sz val="9"/>
            <color indexed="81"/>
            <rFont val="Tahoma"/>
            <family val="2"/>
          </rPr>
          <t>Durchgangsbreite</t>
        </r>
        <r>
          <rPr>
            <sz val="9"/>
            <color indexed="81"/>
            <rFont val="Tahoma"/>
            <family val="2"/>
          </rPr>
          <t xml:space="preserve">
</t>
        </r>
      </text>
    </comment>
    <comment ref="I28" authorId="0">
      <text>
        <r>
          <rPr>
            <b/>
            <sz val="9"/>
            <color indexed="81"/>
            <rFont val="Tahoma"/>
            <family val="2"/>
          </rPr>
          <t>Durchgangsbreite</t>
        </r>
        <r>
          <rPr>
            <sz val="9"/>
            <color indexed="81"/>
            <rFont val="Tahoma"/>
            <family val="2"/>
          </rPr>
          <t xml:space="preserve">
</t>
        </r>
      </text>
    </comment>
    <comment ref="M28" authorId="0">
      <text>
        <r>
          <rPr>
            <b/>
            <sz val="9"/>
            <color indexed="81"/>
            <rFont val="Tahoma"/>
            <family val="2"/>
          </rPr>
          <t>Durchgangsbreite</t>
        </r>
        <r>
          <rPr>
            <sz val="9"/>
            <color indexed="81"/>
            <rFont val="Tahoma"/>
            <family val="2"/>
          </rPr>
          <t xml:space="preserve">
</t>
        </r>
      </text>
    </comment>
    <comment ref="U28" authorId="0">
      <text>
        <r>
          <rPr>
            <b/>
            <sz val="9"/>
            <color indexed="81"/>
            <rFont val="Tahoma"/>
            <family val="2"/>
          </rPr>
          <t>Durchgangsbreite</t>
        </r>
        <r>
          <rPr>
            <sz val="9"/>
            <color indexed="81"/>
            <rFont val="Tahoma"/>
            <family val="2"/>
          </rPr>
          <t xml:space="preserve">
</t>
        </r>
      </text>
    </comment>
    <comment ref="A33" authorId="0">
      <text>
        <r>
          <rPr>
            <b/>
            <sz val="9"/>
            <color indexed="81"/>
            <rFont val="Tahoma"/>
            <family val="2"/>
          </rPr>
          <t>Glashöhe
Schiebetür</t>
        </r>
        <r>
          <rPr>
            <sz val="9"/>
            <color indexed="81"/>
            <rFont val="Tahoma"/>
            <family val="2"/>
          </rPr>
          <t xml:space="preserve">
</t>
        </r>
      </text>
    </comment>
    <comment ref="I33" authorId="0">
      <text>
        <r>
          <rPr>
            <b/>
            <sz val="9"/>
            <color indexed="81"/>
            <rFont val="Tahoma"/>
            <family val="2"/>
          </rPr>
          <t>Glashöhe
Schiebetür</t>
        </r>
        <r>
          <rPr>
            <sz val="9"/>
            <color indexed="81"/>
            <rFont val="Tahoma"/>
            <family val="2"/>
          </rPr>
          <t xml:space="preserve">
</t>
        </r>
      </text>
    </comment>
    <comment ref="M33" authorId="0">
      <text>
        <r>
          <rPr>
            <b/>
            <sz val="9"/>
            <color indexed="81"/>
            <rFont val="Tahoma"/>
            <family val="2"/>
          </rPr>
          <t>Glashöhe
Schiebetür</t>
        </r>
        <r>
          <rPr>
            <sz val="9"/>
            <color indexed="81"/>
            <rFont val="Tahoma"/>
            <family val="2"/>
          </rPr>
          <t xml:space="preserve">
</t>
        </r>
      </text>
    </comment>
    <comment ref="U33" authorId="0">
      <text>
        <r>
          <rPr>
            <b/>
            <sz val="9"/>
            <color indexed="81"/>
            <rFont val="Tahoma"/>
            <family val="2"/>
          </rPr>
          <t>Glashöhe
Schiebetür</t>
        </r>
        <r>
          <rPr>
            <sz val="9"/>
            <color indexed="81"/>
            <rFont val="Tahoma"/>
            <family val="2"/>
          </rPr>
          <t xml:space="preserve">
</t>
        </r>
      </text>
    </comment>
    <comment ref="A35" authorId="0">
      <text>
        <r>
          <rPr>
            <b/>
            <sz val="9"/>
            <color indexed="81"/>
            <rFont val="Tahoma"/>
            <family val="2"/>
          </rPr>
          <t>Glashöhe
Seitenteil</t>
        </r>
        <r>
          <rPr>
            <sz val="9"/>
            <color indexed="81"/>
            <rFont val="Tahoma"/>
            <family val="2"/>
          </rPr>
          <t xml:space="preserve">
</t>
        </r>
      </text>
    </comment>
    <comment ref="I35" authorId="0">
      <text>
        <r>
          <rPr>
            <b/>
            <sz val="9"/>
            <color indexed="81"/>
            <rFont val="Tahoma"/>
            <family val="2"/>
          </rPr>
          <t>Glashöhe
Seitenteil</t>
        </r>
        <r>
          <rPr>
            <sz val="9"/>
            <color indexed="81"/>
            <rFont val="Tahoma"/>
            <family val="2"/>
          </rPr>
          <t xml:space="preserve">
</t>
        </r>
      </text>
    </comment>
    <comment ref="M35" authorId="0">
      <text>
        <r>
          <rPr>
            <b/>
            <sz val="9"/>
            <color indexed="81"/>
            <rFont val="Tahoma"/>
            <family val="2"/>
          </rPr>
          <t>Glashöhe
Seitenteil</t>
        </r>
        <r>
          <rPr>
            <sz val="9"/>
            <color indexed="81"/>
            <rFont val="Tahoma"/>
            <family val="2"/>
          </rPr>
          <t xml:space="preserve">
</t>
        </r>
      </text>
    </comment>
    <comment ref="U35" authorId="0">
      <text>
        <r>
          <rPr>
            <b/>
            <sz val="9"/>
            <color indexed="81"/>
            <rFont val="Tahoma"/>
            <family val="2"/>
          </rPr>
          <t>Glashöhe
Seitenteil</t>
        </r>
        <r>
          <rPr>
            <sz val="9"/>
            <color indexed="81"/>
            <rFont val="Tahoma"/>
            <family val="2"/>
          </rPr>
          <t xml:space="preserve">
</t>
        </r>
      </text>
    </comment>
    <comment ref="A37" authorId="0">
      <text>
        <r>
          <rPr>
            <b/>
            <sz val="9"/>
            <color indexed="81"/>
            <rFont val="Tahoma"/>
            <family val="2"/>
          </rPr>
          <t>Glasbreite
Schiebetür</t>
        </r>
        <r>
          <rPr>
            <sz val="9"/>
            <color indexed="81"/>
            <rFont val="Tahoma"/>
            <family val="2"/>
          </rPr>
          <t xml:space="preserve">
</t>
        </r>
      </text>
    </comment>
    <comment ref="I37" authorId="0">
      <text>
        <r>
          <rPr>
            <b/>
            <sz val="9"/>
            <color indexed="81"/>
            <rFont val="Tahoma"/>
            <family val="2"/>
          </rPr>
          <t>Glasbreite
Schiebetür</t>
        </r>
        <r>
          <rPr>
            <sz val="9"/>
            <color indexed="81"/>
            <rFont val="Tahoma"/>
            <family val="2"/>
          </rPr>
          <t xml:space="preserve">
</t>
        </r>
      </text>
    </comment>
    <comment ref="M37" authorId="0">
      <text>
        <r>
          <rPr>
            <b/>
            <sz val="9"/>
            <color indexed="81"/>
            <rFont val="Tahoma"/>
            <family val="2"/>
          </rPr>
          <t>Glasbreite
Schiebetür</t>
        </r>
        <r>
          <rPr>
            <sz val="9"/>
            <color indexed="81"/>
            <rFont val="Tahoma"/>
            <family val="2"/>
          </rPr>
          <t xml:space="preserve">
</t>
        </r>
      </text>
    </comment>
    <comment ref="U37" authorId="0">
      <text>
        <r>
          <rPr>
            <b/>
            <sz val="9"/>
            <color indexed="81"/>
            <rFont val="Tahoma"/>
            <family val="2"/>
          </rPr>
          <t>Glasbreite
Schiebetür</t>
        </r>
        <r>
          <rPr>
            <sz val="9"/>
            <color indexed="81"/>
            <rFont val="Tahoma"/>
            <family val="2"/>
          </rPr>
          <t xml:space="preserve">
</t>
        </r>
      </text>
    </comment>
    <comment ref="A40" authorId="0">
      <text>
        <r>
          <rPr>
            <b/>
            <sz val="9"/>
            <color indexed="81"/>
            <rFont val="Tahoma"/>
            <family val="2"/>
          </rPr>
          <t>Gewicht
Schiebetür
in KG</t>
        </r>
        <r>
          <rPr>
            <sz val="9"/>
            <color indexed="81"/>
            <rFont val="Tahoma"/>
            <family val="2"/>
          </rPr>
          <t xml:space="preserve">
</t>
        </r>
      </text>
    </comment>
    <comment ref="I40" authorId="0">
      <text>
        <r>
          <rPr>
            <b/>
            <sz val="9"/>
            <color indexed="81"/>
            <rFont val="Tahoma"/>
            <family val="2"/>
          </rPr>
          <t>Gewicht
Schiebetür
in KG</t>
        </r>
        <r>
          <rPr>
            <sz val="9"/>
            <color indexed="81"/>
            <rFont val="Tahoma"/>
            <family val="2"/>
          </rPr>
          <t xml:space="preserve">
</t>
        </r>
      </text>
    </comment>
    <comment ref="M40" authorId="0">
      <text>
        <r>
          <rPr>
            <b/>
            <sz val="9"/>
            <color indexed="81"/>
            <rFont val="Tahoma"/>
            <family val="2"/>
          </rPr>
          <t>Gewicht
Schiebetür
in KG</t>
        </r>
        <r>
          <rPr>
            <sz val="9"/>
            <color indexed="81"/>
            <rFont val="Tahoma"/>
            <family val="2"/>
          </rPr>
          <t xml:space="preserve">
</t>
        </r>
      </text>
    </comment>
    <comment ref="U40" authorId="0">
      <text>
        <r>
          <rPr>
            <b/>
            <sz val="9"/>
            <color indexed="81"/>
            <rFont val="Tahoma"/>
            <family val="2"/>
          </rPr>
          <t>Gewicht
Schiebetür
in KG</t>
        </r>
        <r>
          <rPr>
            <sz val="9"/>
            <color indexed="81"/>
            <rFont val="Tahoma"/>
            <family val="2"/>
          </rPr>
          <t xml:space="preserve">
</t>
        </r>
      </text>
    </comment>
    <comment ref="A42" authorId="0">
      <text>
        <r>
          <rPr>
            <b/>
            <sz val="9"/>
            <color indexed="81"/>
            <rFont val="Tahoma"/>
            <family val="2"/>
          </rPr>
          <t>Glasbreite
Seitenteil</t>
        </r>
        <r>
          <rPr>
            <sz val="9"/>
            <color indexed="81"/>
            <rFont val="Tahoma"/>
            <family val="2"/>
          </rPr>
          <t xml:space="preserve">
</t>
        </r>
      </text>
    </comment>
    <comment ref="I42" authorId="0">
      <text>
        <r>
          <rPr>
            <b/>
            <sz val="9"/>
            <color indexed="81"/>
            <rFont val="Tahoma"/>
            <family val="2"/>
          </rPr>
          <t>Glasbreite
Seitenteil</t>
        </r>
        <r>
          <rPr>
            <sz val="9"/>
            <color indexed="81"/>
            <rFont val="Tahoma"/>
            <family val="2"/>
          </rPr>
          <t xml:space="preserve">
</t>
        </r>
      </text>
    </comment>
    <comment ref="M42" authorId="0">
      <text>
        <r>
          <rPr>
            <b/>
            <sz val="9"/>
            <color indexed="81"/>
            <rFont val="Tahoma"/>
            <family val="2"/>
          </rPr>
          <t>Glasbreite
Seitenteil</t>
        </r>
        <r>
          <rPr>
            <sz val="9"/>
            <color indexed="81"/>
            <rFont val="Tahoma"/>
            <family val="2"/>
          </rPr>
          <t xml:space="preserve">
</t>
        </r>
      </text>
    </comment>
    <comment ref="U42" authorId="0">
      <text>
        <r>
          <rPr>
            <b/>
            <sz val="9"/>
            <color indexed="81"/>
            <rFont val="Tahoma"/>
            <family val="2"/>
          </rPr>
          <t>Glasbreite
Seitenteil</t>
        </r>
        <r>
          <rPr>
            <sz val="9"/>
            <color indexed="81"/>
            <rFont val="Tahoma"/>
            <family val="2"/>
          </rPr>
          <t xml:space="preserve">
</t>
        </r>
      </text>
    </comment>
    <comment ref="A45" authorId="0">
      <text>
        <r>
          <rPr>
            <b/>
            <sz val="9"/>
            <color indexed="81"/>
            <rFont val="Tahoma"/>
            <family val="2"/>
          </rPr>
          <t>Länge der
Laufschiene</t>
        </r>
        <r>
          <rPr>
            <sz val="9"/>
            <color indexed="81"/>
            <rFont val="Tahoma"/>
            <family val="2"/>
          </rPr>
          <t xml:space="preserve">
</t>
        </r>
      </text>
    </comment>
    <comment ref="I45" authorId="0">
      <text>
        <r>
          <rPr>
            <b/>
            <sz val="9"/>
            <color indexed="81"/>
            <rFont val="Tahoma"/>
            <family val="2"/>
          </rPr>
          <t>Länge der
Laufschiene</t>
        </r>
        <r>
          <rPr>
            <sz val="9"/>
            <color indexed="81"/>
            <rFont val="Tahoma"/>
            <family val="2"/>
          </rPr>
          <t xml:space="preserve">
</t>
        </r>
      </text>
    </comment>
    <comment ref="M45" authorId="0">
      <text>
        <r>
          <rPr>
            <b/>
            <sz val="9"/>
            <color indexed="81"/>
            <rFont val="Tahoma"/>
            <family val="2"/>
          </rPr>
          <t>Länge der
Laufschiene</t>
        </r>
        <r>
          <rPr>
            <sz val="9"/>
            <color indexed="81"/>
            <rFont val="Tahoma"/>
            <family val="2"/>
          </rPr>
          <t xml:space="preserve">
</t>
        </r>
      </text>
    </comment>
    <comment ref="U45" authorId="0">
      <text>
        <r>
          <rPr>
            <b/>
            <sz val="9"/>
            <color indexed="81"/>
            <rFont val="Tahoma"/>
            <family val="2"/>
          </rPr>
          <t>Länge der
Laufschiene</t>
        </r>
        <r>
          <rPr>
            <sz val="9"/>
            <color indexed="81"/>
            <rFont val="Tahoma"/>
            <family val="2"/>
          </rPr>
          <t xml:space="preserve">
</t>
        </r>
      </text>
    </comment>
    <comment ref="A47" authorId="0">
      <text>
        <r>
          <rPr>
            <b/>
            <sz val="9"/>
            <color indexed="81"/>
            <rFont val="Tahoma"/>
            <family val="2"/>
          </rPr>
          <t>Länge des
Bodenprofiles</t>
        </r>
        <r>
          <rPr>
            <sz val="9"/>
            <color indexed="81"/>
            <rFont val="Tahoma"/>
            <family val="2"/>
          </rPr>
          <t xml:space="preserve">
</t>
        </r>
      </text>
    </comment>
    <comment ref="I47" authorId="0">
      <text>
        <r>
          <rPr>
            <b/>
            <sz val="9"/>
            <color indexed="81"/>
            <rFont val="Tahoma"/>
            <family val="2"/>
          </rPr>
          <t>Länge des
Bodenprofiles</t>
        </r>
        <r>
          <rPr>
            <sz val="9"/>
            <color indexed="81"/>
            <rFont val="Tahoma"/>
            <family val="2"/>
          </rPr>
          <t xml:space="preserve">
</t>
        </r>
      </text>
    </comment>
    <comment ref="M47" authorId="0">
      <text>
        <r>
          <rPr>
            <b/>
            <sz val="9"/>
            <color indexed="81"/>
            <rFont val="Tahoma"/>
            <family val="2"/>
          </rPr>
          <t>Länge des
Bodenprofiles</t>
        </r>
        <r>
          <rPr>
            <sz val="9"/>
            <color indexed="81"/>
            <rFont val="Tahoma"/>
            <family val="2"/>
          </rPr>
          <t xml:space="preserve">
</t>
        </r>
      </text>
    </comment>
    <comment ref="U47" authorId="0">
      <text>
        <r>
          <rPr>
            <b/>
            <sz val="9"/>
            <color indexed="81"/>
            <rFont val="Tahoma"/>
            <family val="2"/>
          </rPr>
          <t>Länge des
Bodenprofiles</t>
        </r>
        <r>
          <rPr>
            <sz val="9"/>
            <color indexed="81"/>
            <rFont val="Tahoma"/>
            <family val="2"/>
          </rPr>
          <t xml:space="preserve">
</t>
        </r>
      </text>
    </comment>
    <comment ref="A49" authorId="0">
      <text>
        <r>
          <rPr>
            <b/>
            <sz val="9"/>
            <color indexed="81"/>
            <rFont val="Tahoma"/>
            <family val="2"/>
          </rPr>
          <t>Länge der
T-Blende</t>
        </r>
        <r>
          <rPr>
            <sz val="9"/>
            <color indexed="81"/>
            <rFont val="Tahoma"/>
            <family val="2"/>
          </rPr>
          <t xml:space="preserve">
</t>
        </r>
      </text>
    </comment>
    <comment ref="I49" authorId="0">
      <text>
        <r>
          <rPr>
            <b/>
            <sz val="9"/>
            <color indexed="81"/>
            <rFont val="Tahoma"/>
            <family val="2"/>
          </rPr>
          <t>Länge der
T-Blende</t>
        </r>
        <r>
          <rPr>
            <sz val="9"/>
            <color indexed="81"/>
            <rFont val="Tahoma"/>
            <family val="2"/>
          </rPr>
          <t xml:space="preserve">
</t>
        </r>
      </text>
    </comment>
    <comment ref="M49" authorId="0">
      <text>
        <r>
          <rPr>
            <b/>
            <sz val="9"/>
            <color indexed="81"/>
            <rFont val="Tahoma"/>
            <family val="2"/>
          </rPr>
          <t>Länge der
T-Blende</t>
        </r>
        <r>
          <rPr>
            <sz val="9"/>
            <color indexed="81"/>
            <rFont val="Tahoma"/>
            <family val="2"/>
          </rPr>
          <t xml:space="preserve">
</t>
        </r>
      </text>
    </comment>
    <comment ref="U49" authorId="0">
      <text>
        <r>
          <rPr>
            <b/>
            <sz val="9"/>
            <color indexed="81"/>
            <rFont val="Tahoma"/>
            <family val="2"/>
          </rPr>
          <t>Länge der
T-Blende</t>
        </r>
        <r>
          <rPr>
            <sz val="9"/>
            <color indexed="81"/>
            <rFont val="Tahoma"/>
            <family val="2"/>
          </rPr>
          <t xml:space="preserve">
</t>
        </r>
      </text>
    </comment>
    <comment ref="A51" authorId="0">
      <text>
        <r>
          <rPr>
            <b/>
            <sz val="9"/>
            <color indexed="81"/>
            <rFont val="Tahoma"/>
            <family val="2"/>
          </rPr>
          <t>Durchgangsbreite</t>
        </r>
        <r>
          <rPr>
            <sz val="9"/>
            <color indexed="81"/>
            <rFont val="Tahoma"/>
            <family val="2"/>
          </rPr>
          <t xml:space="preserve">
</t>
        </r>
      </text>
    </comment>
    <comment ref="I51" authorId="0">
      <text>
        <r>
          <rPr>
            <b/>
            <sz val="9"/>
            <color indexed="81"/>
            <rFont val="Tahoma"/>
            <family val="2"/>
          </rPr>
          <t>Durchgangsbreite</t>
        </r>
        <r>
          <rPr>
            <sz val="9"/>
            <color indexed="81"/>
            <rFont val="Tahoma"/>
            <family val="2"/>
          </rPr>
          <t xml:space="preserve">
</t>
        </r>
      </text>
    </comment>
    <comment ref="M51" authorId="0">
      <text>
        <r>
          <rPr>
            <b/>
            <sz val="9"/>
            <color indexed="81"/>
            <rFont val="Tahoma"/>
            <family val="2"/>
          </rPr>
          <t>Durchgangsbreite</t>
        </r>
        <r>
          <rPr>
            <sz val="9"/>
            <color indexed="81"/>
            <rFont val="Tahoma"/>
            <family val="2"/>
          </rPr>
          <t xml:space="preserve">
</t>
        </r>
      </text>
    </comment>
    <comment ref="U51" authorId="0">
      <text>
        <r>
          <rPr>
            <b/>
            <sz val="9"/>
            <color indexed="81"/>
            <rFont val="Tahoma"/>
            <family val="2"/>
          </rPr>
          <t>Durchgangsbreite</t>
        </r>
        <r>
          <rPr>
            <sz val="9"/>
            <color indexed="81"/>
            <rFont val="Tahoma"/>
            <family val="2"/>
          </rPr>
          <t xml:space="preserve">
</t>
        </r>
      </text>
    </comment>
    <comment ref="A56" authorId="0">
      <text>
        <r>
          <rPr>
            <b/>
            <sz val="9"/>
            <color indexed="81"/>
            <rFont val="Tahoma"/>
            <family val="2"/>
          </rPr>
          <t>Glashöhe
Schiebetür</t>
        </r>
        <r>
          <rPr>
            <sz val="9"/>
            <color indexed="81"/>
            <rFont val="Tahoma"/>
            <family val="2"/>
          </rPr>
          <t xml:space="preserve">
</t>
        </r>
      </text>
    </comment>
    <comment ref="I56" authorId="0">
      <text>
        <r>
          <rPr>
            <b/>
            <sz val="9"/>
            <color indexed="81"/>
            <rFont val="Tahoma"/>
            <family val="2"/>
          </rPr>
          <t>Glashöhe
Schiebetür</t>
        </r>
        <r>
          <rPr>
            <sz val="9"/>
            <color indexed="81"/>
            <rFont val="Tahoma"/>
            <family val="2"/>
          </rPr>
          <t xml:space="preserve">
</t>
        </r>
      </text>
    </comment>
    <comment ref="M56" authorId="0">
      <text>
        <r>
          <rPr>
            <b/>
            <sz val="9"/>
            <color indexed="81"/>
            <rFont val="Tahoma"/>
            <family val="2"/>
          </rPr>
          <t>Glashöhe
Schiebetür</t>
        </r>
        <r>
          <rPr>
            <sz val="9"/>
            <color indexed="81"/>
            <rFont val="Tahoma"/>
            <family val="2"/>
          </rPr>
          <t xml:space="preserve">
</t>
        </r>
      </text>
    </comment>
    <comment ref="U56" authorId="0">
      <text>
        <r>
          <rPr>
            <b/>
            <sz val="9"/>
            <color indexed="81"/>
            <rFont val="Tahoma"/>
            <family val="2"/>
          </rPr>
          <t>Glashöhe
Schiebetür</t>
        </r>
        <r>
          <rPr>
            <sz val="9"/>
            <color indexed="81"/>
            <rFont val="Tahoma"/>
            <family val="2"/>
          </rPr>
          <t xml:space="preserve">
</t>
        </r>
      </text>
    </comment>
    <comment ref="A58" authorId="0">
      <text>
        <r>
          <rPr>
            <b/>
            <sz val="9"/>
            <color indexed="81"/>
            <rFont val="Tahoma"/>
            <family val="2"/>
          </rPr>
          <t>Glashöhe
Seitenteil</t>
        </r>
        <r>
          <rPr>
            <sz val="9"/>
            <color indexed="81"/>
            <rFont val="Tahoma"/>
            <family val="2"/>
          </rPr>
          <t xml:space="preserve">
</t>
        </r>
      </text>
    </comment>
    <comment ref="I58" authorId="0">
      <text>
        <r>
          <rPr>
            <b/>
            <sz val="9"/>
            <color indexed="81"/>
            <rFont val="Tahoma"/>
            <family val="2"/>
          </rPr>
          <t>Glashöhe
Seitenteil</t>
        </r>
        <r>
          <rPr>
            <sz val="9"/>
            <color indexed="81"/>
            <rFont val="Tahoma"/>
            <family val="2"/>
          </rPr>
          <t xml:space="preserve">
</t>
        </r>
      </text>
    </comment>
    <comment ref="M58" authorId="0">
      <text>
        <r>
          <rPr>
            <b/>
            <sz val="9"/>
            <color indexed="81"/>
            <rFont val="Tahoma"/>
            <family val="2"/>
          </rPr>
          <t>Glashöhe
Seitenteil</t>
        </r>
        <r>
          <rPr>
            <sz val="9"/>
            <color indexed="81"/>
            <rFont val="Tahoma"/>
            <family val="2"/>
          </rPr>
          <t xml:space="preserve">
</t>
        </r>
      </text>
    </comment>
    <comment ref="U58" authorId="0">
      <text>
        <r>
          <rPr>
            <b/>
            <sz val="9"/>
            <color indexed="81"/>
            <rFont val="Tahoma"/>
            <family val="2"/>
          </rPr>
          <t>Glashöhe
Seitenteil</t>
        </r>
        <r>
          <rPr>
            <sz val="9"/>
            <color indexed="81"/>
            <rFont val="Tahoma"/>
            <family val="2"/>
          </rPr>
          <t xml:space="preserve">
</t>
        </r>
      </text>
    </comment>
    <comment ref="A60" authorId="0">
      <text>
        <r>
          <rPr>
            <b/>
            <sz val="9"/>
            <color indexed="81"/>
            <rFont val="Tahoma"/>
            <family val="2"/>
          </rPr>
          <t>Glasbreite
Schiebetür</t>
        </r>
        <r>
          <rPr>
            <sz val="9"/>
            <color indexed="81"/>
            <rFont val="Tahoma"/>
            <family val="2"/>
          </rPr>
          <t xml:space="preserve">
</t>
        </r>
      </text>
    </comment>
    <comment ref="I60" authorId="0">
      <text>
        <r>
          <rPr>
            <b/>
            <sz val="9"/>
            <color indexed="81"/>
            <rFont val="Tahoma"/>
            <family val="2"/>
          </rPr>
          <t>Glasbreite
Schiebetür</t>
        </r>
        <r>
          <rPr>
            <sz val="9"/>
            <color indexed="81"/>
            <rFont val="Tahoma"/>
            <family val="2"/>
          </rPr>
          <t xml:space="preserve">
</t>
        </r>
      </text>
    </comment>
    <comment ref="M60" authorId="0">
      <text>
        <r>
          <rPr>
            <b/>
            <sz val="9"/>
            <color indexed="81"/>
            <rFont val="Tahoma"/>
            <family val="2"/>
          </rPr>
          <t>Glasbreite
Schiebetür</t>
        </r>
        <r>
          <rPr>
            <sz val="9"/>
            <color indexed="81"/>
            <rFont val="Tahoma"/>
            <family val="2"/>
          </rPr>
          <t xml:space="preserve">
</t>
        </r>
      </text>
    </comment>
    <comment ref="U60" authorId="0">
      <text>
        <r>
          <rPr>
            <b/>
            <sz val="9"/>
            <color indexed="81"/>
            <rFont val="Tahoma"/>
            <family val="2"/>
          </rPr>
          <t>Glasbreite
Schiebetür</t>
        </r>
        <r>
          <rPr>
            <sz val="9"/>
            <color indexed="81"/>
            <rFont val="Tahoma"/>
            <family val="2"/>
          </rPr>
          <t xml:space="preserve">
</t>
        </r>
      </text>
    </comment>
    <comment ref="A63" authorId="0">
      <text>
        <r>
          <rPr>
            <b/>
            <sz val="9"/>
            <color indexed="81"/>
            <rFont val="Tahoma"/>
            <family val="2"/>
          </rPr>
          <t>Gewicht
Schiebetür
in KG</t>
        </r>
        <r>
          <rPr>
            <sz val="9"/>
            <color indexed="81"/>
            <rFont val="Tahoma"/>
            <family val="2"/>
          </rPr>
          <t xml:space="preserve">
</t>
        </r>
      </text>
    </comment>
    <comment ref="I63" authorId="0">
      <text>
        <r>
          <rPr>
            <b/>
            <sz val="9"/>
            <color indexed="81"/>
            <rFont val="Tahoma"/>
            <family val="2"/>
          </rPr>
          <t>Gewicht
Schiebetür
in KG</t>
        </r>
        <r>
          <rPr>
            <sz val="9"/>
            <color indexed="81"/>
            <rFont val="Tahoma"/>
            <family val="2"/>
          </rPr>
          <t xml:space="preserve">
</t>
        </r>
      </text>
    </comment>
    <comment ref="M63" authorId="0">
      <text>
        <r>
          <rPr>
            <b/>
            <sz val="9"/>
            <color indexed="81"/>
            <rFont val="Tahoma"/>
            <family val="2"/>
          </rPr>
          <t>Gewicht
Schiebetür
in KG</t>
        </r>
        <r>
          <rPr>
            <sz val="9"/>
            <color indexed="81"/>
            <rFont val="Tahoma"/>
            <family val="2"/>
          </rPr>
          <t xml:space="preserve">
</t>
        </r>
      </text>
    </comment>
    <comment ref="U63" authorId="0">
      <text>
        <r>
          <rPr>
            <b/>
            <sz val="9"/>
            <color indexed="81"/>
            <rFont val="Tahoma"/>
            <family val="2"/>
          </rPr>
          <t>Gewicht
Schiebetür
in KG</t>
        </r>
        <r>
          <rPr>
            <sz val="9"/>
            <color indexed="81"/>
            <rFont val="Tahoma"/>
            <family val="2"/>
          </rPr>
          <t xml:space="preserve">
</t>
        </r>
      </text>
    </comment>
    <comment ref="A65" authorId="0">
      <text>
        <r>
          <rPr>
            <b/>
            <sz val="9"/>
            <color indexed="81"/>
            <rFont val="Tahoma"/>
            <family val="2"/>
          </rPr>
          <t>Glasbreite
Seitenteil</t>
        </r>
        <r>
          <rPr>
            <sz val="9"/>
            <color indexed="81"/>
            <rFont val="Tahoma"/>
            <family val="2"/>
          </rPr>
          <t xml:space="preserve">
</t>
        </r>
      </text>
    </comment>
    <comment ref="I65" authorId="0">
      <text>
        <r>
          <rPr>
            <b/>
            <sz val="9"/>
            <color indexed="81"/>
            <rFont val="Tahoma"/>
            <family val="2"/>
          </rPr>
          <t>Glasbreite
Seitenteil</t>
        </r>
        <r>
          <rPr>
            <sz val="9"/>
            <color indexed="81"/>
            <rFont val="Tahoma"/>
            <family val="2"/>
          </rPr>
          <t xml:space="preserve">
</t>
        </r>
      </text>
    </comment>
    <comment ref="M65" authorId="0">
      <text>
        <r>
          <rPr>
            <b/>
            <sz val="9"/>
            <color indexed="81"/>
            <rFont val="Tahoma"/>
            <family val="2"/>
          </rPr>
          <t>Glasbreite
Seitenteil</t>
        </r>
        <r>
          <rPr>
            <sz val="9"/>
            <color indexed="81"/>
            <rFont val="Tahoma"/>
            <family val="2"/>
          </rPr>
          <t xml:space="preserve">
</t>
        </r>
      </text>
    </comment>
    <comment ref="U65" authorId="0">
      <text>
        <r>
          <rPr>
            <b/>
            <sz val="9"/>
            <color indexed="81"/>
            <rFont val="Tahoma"/>
            <family val="2"/>
          </rPr>
          <t>Glasbreite
Seitenteil</t>
        </r>
        <r>
          <rPr>
            <sz val="9"/>
            <color indexed="81"/>
            <rFont val="Tahoma"/>
            <family val="2"/>
          </rPr>
          <t xml:space="preserve">
</t>
        </r>
      </text>
    </comment>
    <comment ref="A68" authorId="0">
      <text>
        <r>
          <rPr>
            <b/>
            <sz val="9"/>
            <color indexed="81"/>
            <rFont val="Tahoma"/>
            <family val="2"/>
          </rPr>
          <t>Länge der
Laufschiene</t>
        </r>
        <r>
          <rPr>
            <sz val="9"/>
            <color indexed="81"/>
            <rFont val="Tahoma"/>
            <family val="2"/>
          </rPr>
          <t xml:space="preserve">
</t>
        </r>
      </text>
    </comment>
    <comment ref="I68" authorId="0">
      <text>
        <r>
          <rPr>
            <b/>
            <sz val="9"/>
            <color indexed="81"/>
            <rFont val="Tahoma"/>
            <family val="2"/>
          </rPr>
          <t>Länge der
Laufschiene</t>
        </r>
        <r>
          <rPr>
            <sz val="9"/>
            <color indexed="81"/>
            <rFont val="Tahoma"/>
            <family val="2"/>
          </rPr>
          <t xml:space="preserve">
</t>
        </r>
      </text>
    </comment>
    <comment ref="M68" authorId="0">
      <text>
        <r>
          <rPr>
            <b/>
            <sz val="9"/>
            <color indexed="81"/>
            <rFont val="Tahoma"/>
            <family val="2"/>
          </rPr>
          <t>Länge der
Laufschiene</t>
        </r>
        <r>
          <rPr>
            <sz val="9"/>
            <color indexed="81"/>
            <rFont val="Tahoma"/>
            <family val="2"/>
          </rPr>
          <t xml:space="preserve">
</t>
        </r>
      </text>
    </comment>
    <comment ref="U68" authorId="0">
      <text>
        <r>
          <rPr>
            <b/>
            <sz val="9"/>
            <color indexed="81"/>
            <rFont val="Tahoma"/>
            <family val="2"/>
          </rPr>
          <t>Länge der
Laufschiene</t>
        </r>
        <r>
          <rPr>
            <sz val="9"/>
            <color indexed="81"/>
            <rFont val="Tahoma"/>
            <family val="2"/>
          </rPr>
          <t xml:space="preserve">
</t>
        </r>
      </text>
    </comment>
    <comment ref="A70" authorId="0">
      <text>
        <r>
          <rPr>
            <b/>
            <sz val="9"/>
            <color indexed="81"/>
            <rFont val="Tahoma"/>
            <family val="2"/>
          </rPr>
          <t>Länge des
Bodenprofiles</t>
        </r>
        <r>
          <rPr>
            <sz val="9"/>
            <color indexed="81"/>
            <rFont val="Tahoma"/>
            <family val="2"/>
          </rPr>
          <t xml:space="preserve">
</t>
        </r>
      </text>
    </comment>
    <comment ref="I70" authorId="0">
      <text>
        <r>
          <rPr>
            <b/>
            <sz val="9"/>
            <color indexed="81"/>
            <rFont val="Tahoma"/>
            <family val="2"/>
          </rPr>
          <t>Länge des
Bodenprofiles</t>
        </r>
        <r>
          <rPr>
            <sz val="9"/>
            <color indexed="81"/>
            <rFont val="Tahoma"/>
            <family val="2"/>
          </rPr>
          <t xml:space="preserve">
</t>
        </r>
      </text>
    </comment>
    <comment ref="M70" authorId="0">
      <text>
        <r>
          <rPr>
            <b/>
            <sz val="9"/>
            <color indexed="81"/>
            <rFont val="Tahoma"/>
            <family val="2"/>
          </rPr>
          <t>Länge des
Bodenprofiles</t>
        </r>
        <r>
          <rPr>
            <sz val="9"/>
            <color indexed="81"/>
            <rFont val="Tahoma"/>
            <family val="2"/>
          </rPr>
          <t xml:space="preserve">
</t>
        </r>
      </text>
    </comment>
    <comment ref="U70" authorId="0">
      <text>
        <r>
          <rPr>
            <b/>
            <sz val="9"/>
            <color indexed="81"/>
            <rFont val="Tahoma"/>
            <family val="2"/>
          </rPr>
          <t>Länge des
Bodenprofiles</t>
        </r>
        <r>
          <rPr>
            <sz val="9"/>
            <color indexed="81"/>
            <rFont val="Tahoma"/>
            <family val="2"/>
          </rPr>
          <t xml:space="preserve">
</t>
        </r>
      </text>
    </comment>
    <comment ref="A72" authorId="0">
      <text>
        <r>
          <rPr>
            <b/>
            <sz val="9"/>
            <color indexed="81"/>
            <rFont val="Tahoma"/>
            <family val="2"/>
          </rPr>
          <t>Länge der
T-Blende</t>
        </r>
        <r>
          <rPr>
            <sz val="9"/>
            <color indexed="81"/>
            <rFont val="Tahoma"/>
            <family val="2"/>
          </rPr>
          <t xml:space="preserve">
</t>
        </r>
      </text>
    </comment>
    <comment ref="I72" authorId="0">
      <text>
        <r>
          <rPr>
            <b/>
            <sz val="9"/>
            <color indexed="81"/>
            <rFont val="Tahoma"/>
            <family val="2"/>
          </rPr>
          <t>Länge der
T-Blende</t>
        </r>
        <r>
          <rPr>
            <sz val="9"/>
            <color indexed="81"/>
            <rFont val="Tahoma"/>
            <family val="2"/>
          </rPr>
          <t xml:space="preserve">
</t>
        </r>
      </text>
    </comment>
    <comment ref="M72" authorId="0">
      <text>
        <r>
          <rPr>
            <b/>
            <sz val="9"/>
            <color indexed="81"/>
            <rFont val="Tahoma"/>
            <family val="2"/>
          </rPr>
          <t>Länge der
T-Blende</t>
        </r>
        <r>
          <rPr>
            <sz val="9"/>
            <color indexed="81"/>
            <rFont val="Tahoma"/>
            <family val="2"/>
          </rPr>
          <t xml:space="preserve">
</t>
        </r>
      </text>
    </comment>
    <comment ref="U72" authorId="0">
      <text>
        <r>
          <rPr>
            <b/>
            <sz val="9"/>
            <color indexed="81"/>
            <rFont val="Tahoma"/>
            <family val="2"/>
          </rPr>
          <t>Länge der
T-Blende</t>
        </r>
        <r>
          <rPr>
            <sz val="9"/>
            <color indexed="81"/>
            <rFont val="Tahoma"/>
            <family val="2"/>
          </rPr>
          <t xml:space="preserve">
</t>
        </r>
      </text>
    </comment>
    <comment ref="A74" authorId="0">
      <text>
        <r>
          <rPr>
            <b/>
            <sz val="9"/>
            <color indexed="81"/>
            <rFont val="Tahoma"/>
            <family val="2"/>
          </rPr>
          <t>Durchgangsbreite</t>
        </r>
        <r>
          <rPr>
            <sz val="9"/>
            <color indexed="81"/>
            <rFont val="Tahoma"/>
            <family val="2"/>
          </rPr>
          <t xml:space="preserve">
</t>
        </r>
      </text>
    </comment>
    <comment ref="I74" authorId="0">
      <text>
        <r>
          <rPr>
            <b/>
            <sz val="9"/>
            <color indexed="81"/>
            <rFont val="Tahoma"/>
            <family val="2"/>
          </rPr>
          <t>Durchgangsbreite</t>
        </r>
        <r>
          <rPr>
            <sz val="9"/>
            <color indexed="81"/>
            <rFont val="Tahoma"/>
            <family val="2"/>
          </rPr>
          <t xml:space="preserve">
</t>
        </r>
      </text>
    </comment>
    <comment ref="M74" authorId="0">
      <text>
        <r>
          <rPr>
            <b/>
            <sz val="9"/>
            <color indexed="81"/>
            <rFont val="Tahoma"/>
            <family val="2"/>
          </rPr>
          <t>Durchgangsbreite</t>
        </r>
        <r>
          <rPr>
            <sz val="9"/>
            <color indexed="81"/>
            <rFont val="Tahoma"/>
            <family val="2"/>
          </rPr>
          <t xml:space="preserve">
</t>
        </r>
      </text>
    </comment>
    <comment ref="U74" authorId="0">
      <text>
        <r>
          <rPr>
            <b/>
            <sz val="9"/>
            <color indexed="81"/>
            <rFont val="Tahoma"/>
            <family val="2"/>
          </rPr>
          <t>Durchgangsbreite</t>
        </r>
        <r>
          <rPr>
            <sz val="9"/>
            <color indexed="81"/>
            <rFont val="Tahoma"/>
            <family val="2"/>
          </rPr>
          <t xml:space="preserve">
</t>
        </r>
      </text>
    </comment>
  </commentList>
</comments>
</file>

<file path=xl/comments7.xml><?xml version="1.0" encoding="utf-8"?>
<comments xmlns="http://schemas.openxmlformats.org/spreadsheetml/2006/main">
  <authors>
    <author>groth</author>
  </authors>
  <commentList>
    <comment ref="A10" authorId="0">
      <text>
        <r>
          <rPr>
            <b/>
            <sz val="9"/>
            <color indexed="81"/>
            <rFont val="Tahoma"/>
            <family val="2"/>
          </rPr>
          <t>Glashöhe
Schiebetür</t>
        </r>
        <r>
          <rPr>
            <sz val="9"/>
            <color indexed="81"/>
            <rFont val="Tahoma"/>
            <family val="2"/>
          </rPr>
          <t xml:space="preserve">
</t>
        </r>
      </text>
    </comment>
    <comment ref="I10" authorId="0">
      <text>
        <r>
          <rPr>
            <b/>
            <sz val="9"/>
            <color indexed="81"/>
            <rFont val="Tahoma"/>
            <family val="2"/>
          </rPr>
          <t>Glashöhe
Schiebetür</t>
        </r>
        <r>
          <rPr>
            <sz val="9"/>
            <color indexed="81"/>
            <rFont val="Tahoma"/>
            <family val="2"/>
          </rPr>
          <t xml:space="preserve">
</t>
        </r>
      </text>
    </comment>
    <comment ref="M10" authorId="0">
      <text>
        <r>
          <rPr>
            <b/>
            <sz val="9"/>
            <color indexed="81"/>
            <rFont val="Tahoma"/>
            <family val="2"/>
          </rPr>
          <t>Glashöhe
Schiebetür</t>
        </r>
        <r>
          <rPr>
            <sz val="9"/>
            <color indexed="81"/>
            <rFont val="Tahoma"/>
            <family val="2"/>
          </rPr>
          <t xml:space="preserve">
</t>
        </r>
      </text>
    </comment>
    <comment ref="U10" authorId="0">
      <text>
        <r>
          <rPr>
            <b/>
            <sz val="9"/>
            <color indexed="81"/>
            <rFont val="Tahoma"/>
            <family val="2"/>
          </rPr>
          <t>Glashöhe
Schiebetür</t>
        </r>
        <r>
          <rPr>
            <sz val="9"/>
            <color indexed="81"/>
            <rFont val="Tahoma"/>
            <family val="2"/>
          </rPr>
          <t xml:space="preserve">
</t>
        </r>
      </text>
    </comment>
    <comment ref="A12" authorId="0">
      <text>
        <r>
          <rPr>
            <b/>
            <sz val="9"/>
            <color indexed="81"/>
            <rFont val="Tahoma"/>
            <family val="2"/>
          </rPr>
          <t>Glashöhe
Seitenteil</t>
        </r>
        <r>
          <rPr>
            <sz val="9"/>
            <color indexed="81"/>
            <rFont val="Tahoma"/>
            <family val="2"/>
          </rPr>
          <t xml:space="preserve">
</t>
        </r>
      </text>
    </comment>
    <comment ref="I12" authorId="0">
      <text>
        <r>
          <rPr>
            <b/>
            <sz val="9"/>
            <color indexed="81"/>
            <rFont val="Tahoma"/>
            <family val="2"/>
          </rPr>
          <t>Glashöhe
Seitenteil</t>
        </r>
        <r>
          <rPr>
            <sz val="9"/>
            <color indexed="81"/>
            <rFont val="Tahoma"/>
            <family val="2"/>
          </rPr>
          <t xml:space="preserve">
</t>
        </r>
      </text>
    </comment>
    <comment ref="M12" authorId="0">
      <text>
        <r>
          <rPr>
            <b/>
            <sz val="9"/>
            <color indexed="81"/>
            <rFont val="Tahoma"/>
            <family val="2"/>
          </rPr>
          <t>Glashöhe
Seitenteil</t>
        </r>
        <r>
          <rPr>
            <sz val="9"/>
            <color indexed="81"/>
            <rFont val="Tahoma"/>
            <family val="2"/>
          </rPr>
          <t xml:space="preserve">
</t>
        </r>
      </text>
    </comment>
    <comment ref="U12" authorId="0">
      <text>
        <r>
          <rPr>
            <b/>
            <sz val="9"/>
            <color indexed="81"/>
            <rFont val="Tahoma"/>
            <family val="2"/>
          </rPr>
          <t>Glashöhe
Seitenteil</t>
        </r>
        <r>
          <rPr>
            <sz val="9"/>
            <color indexed="81"/>
            <rFont val="Tahoma"/>
            <family val="2"/>
          </rPr>
          <t xml:space="preserve">
</t>
        </r>
      </text>
    </comment>
    <comment ref="A14" authorId="0">
      <text>
        <r>
          <rPr>
            <b/>
            <sz val="9"/>
            <color indexed="81"/>
            <rFont val="Tahoma"/>
            <family val="2"/>
          </rPr>
          <t>Glasbreite
Schiebetür</t>
        </r>
        <r>
          <rPr>
            <sz val="9"/>
            <color indexed="81"/>
            <rFont val="Tahoma"/>
            <family val="2"/>
          </rPr>
          <t xml:space="preserve">
</t>
        </r>
      </text>
    </comment>
    <comment ref="I14" authorId="0">
      <text>
        <r>
          <rPr>
            <b/>
            <sz val="9"/>
            <color indexed="81"/>
            <rFont val="Tahoma"/>
            <family val="2"/>
          </rPr>
          <t>Glasbreite
Schiebetür</t>
        </r>
        <r>
          <rPr>
            <sz val="9"/>
            <color indexed="81"/>
            <rFont val="Tahoma"/>
            <family val="2"/>
          </rPr>
          <t xml:space="preserve">
</t>
        </r>
      </text>
    </comment>
    <comment ref="M14" authorId="0">
      <text>
        <r>
          <rPr>
            <b/>
            <sz val="9"/>
            <color indexed="81"/>
            <rFont val="Tahoma"/>
            <family val="2"/>
          </rPr>
          <t>Glasbreite
Schiebetür</t>
        </r>
        <r>
          <rPr>
            <sz val="9"/>
            <color indexed="81"/>
            <rFont val="Tahoma"/>
            <family val="2"/>
          </rPr>
          <t xml:space="preserve">
</t>
        </r>
      </text>
    </comment>
    <comment ref="U14" authorId="0">
      <text>
        <r>
          <rPr>
            <b/>
            <sz val="9"/>
            <color indexed="81"/>
            <rFont val="Tahoma"/>
            <family val="2"/>
          </rPr>
          <t>Glasbreite
Schiebetür</t>
        </r>
        <r>
          <rPr>
            <sz val="9"/>
            <color indexed="81"/>
            <rFont val="Tahoma"/>
            <family val="2"/>
          </rPr>
          <t xml:space="preserve">
</t>
        </r>
      </text>
    </comment>
    <comment ref="A17" authorId="0">
      <text>
        <r>
          <rPr>
            <b/>
            <sz val="9"/>
            <color indexed="81"/>
            <rFont val="Tahoma"/>
            <family val="2"/>
          </rPr>
          <t>Gewicht
Schiebetür
in KG</t>
        </r>
        <r>
          <rPr>
            <sz val="9"/>
            <color indexed="81"/>
            <rFont val="Tahoma"/>
            <family val="2"/>
          </rPr>
          <t xml:space="preserve">
</t>
        </r>
      </text>
    </comment>
    <comment ref="I17" authorId="0">
      <text>
        <r>
          <rPr>
            <b/>
            <sz val="9"/>
            <color indexed="81"/>
            <rFont val="Tahoma"/>
            <family val="2"/>
          </rPr>
          <t>Gewicht
Schiebetür
in KG</t>
        </r>
        <r>
          <rPr>
            <sz val="9"/>
            <color indexed="81"/>
            <rFont val="Tahoma"/>
            <family val="2"/>
          </rPr>
          <t xml:space="preserve">
</t>
        </r>
      </text>
    </comment>
    <comment ref="M17" authorId="0">
      <text>
        <r>
          <rPr>
            <b/>
            <sz val="9"/>
            <color indexed="81"/>
            <rFont val="Tahoma"/>
            <family val="2"/>
          </rPr>
          <t>Gewicht
Schiebetür
in KG</t>
        </r>
        <r>
          <rPr>
            <sz val="9"/>
            <color indexed="81"/>
            <rFont val="Tahoma"/>
            <family val="2"/>
          </rPr>
          <t xml:space="preserve">
</t>
        </r>
      </text>
    </comment>
    <comment ref="U17" authorId="0">
      <text>
        <r>
          <rPr>
            <b/>
            <sz val="9"/>
            <color indexed="81"/>
            <rFont val="Tahoma"/>
            <family val="2"/>
          </rPr>
          <t>Gewicht
Schiebetür
in KG</t>
        </r>
        <r>
          <rPr>
            <sz val="9"/>
            <color indexed="81"/>
            <rFont val="Tahoma"/>
            <family val="2"/>
          </rPr>
          <t xml:space="preserve">
</t>
        </r>
      </text>
    </comment>
    <comment ref="A19" authorId="0">
      <text>
        <r>
          <rPr>
            <b/>
            <sz val="9"/>
            <color indexed="81"/>
            <rFont val="Tahoma"/>
            <family val="2"/>
          </rPr>
          <t>Glasbreite
Seitenteil</t>
        </r>
        <r>
          <rPr>
            <sz val="9"/>
            <color indexed="81"/>
            <rFont val="Tahoma"/>
            <family val="2"/>
          </rPr>
          <t xml:space="preserve">
</t>
        </r>
      </text>
    </comment>
    <comment ref="I19" authorId="0">
      <text>
        <r>
          <rPr>
            <b/>
            <sz val="9"/>
            <color indexed="81"/>
            <rFont val="Tahoma"/>
            <family val="2"/>
          </rPr>
          <t>Glasbreite
Seitenteil</t>
        </r>
        <r>
          <rPr>
            <sz val="9"/>
            <color indexed="81"/>
            <rFont val="Tahoma"/>
            <family val="2"/>
          </rPr>
          <t xml:space="preserve">
</t>
        </r>
      </text>
    </comment>
    <comment ref="M19" authorId="0">
      <text>
        <r>
          <rPr>
            <b/>
            <sz val="9"/>
            <color indexed="81"/>
            <rFont val="Tahoma"/>
            <family val="2"/>
          </rPr>
          <t>Glasbreite
Seitenteil</t>
        </r>
        <r>
          <rPr>
            <sz val="9"/>
            <color indexed="81"/>
            <rFont val="Tahoma"/>
            <family val="2"/>
          </rPr>
          <t xml:space="preserve">
</t>
        </r>
      </text>
    </comment>
    <comment ref="U19" authorId="0">
      <text>
        <r>
          <rPr>
            <b/>
            <sz val="9"/>
            <color indexed="81"/>
            <rFont val="Tahoma"/>
            <family val="2"/>
          </rPr>
          <t>Glasbreite
Seitenteil</t>
        </r>
        <r>
          <rPr>
            <sz val="9"/>
            <color indexed="81"/>
            <rFont val="Tahoma"/>
            <family val="2"/>
          </rPr>
          <t xml:space="preserve">
</t>
        </r>
      </text>
    </comment>
    <comment ref="A22" authorId="0">
      <text>
        <r>
          <rPr>
            <b/>
            <sz val="9"/>
            <color indexed="81"/>
            <rFont val="Tahoma"/>
            <family val="2"/>
          </rPr>
          <t>Länge der
Laufschiene</t>
        </r>
        <r>
          <rPr>
            <sz val="9"/>
            <color indexed="81"/>
            <rFont val="Tahoma"/>
            <family val="2"/>
          </rPr>
          <t xml:space="preserve">
</t>
        </r>
      </text>
    </comment>
    <comment ref="I22" authorId="0">
      <text>
        <r>
          <rPr>
            <b/>
            <sz val="9"/>
            <color indexed="81"/>
            <rFont val="Tahoma"/>
            <family val="2"/>
          </rPr>
          <t>Länge der
Laufschiene</t>
        </r>
        <r>
          <rPr>
            <sz val="9"/>
            <color indexed="81"/>
            <rFont val="Tahoma"/>
            <family val="2"/>
          </rPr>
          <t xml:space="preserve">
</t>
        </r>
      </text>
    </comment>
    <comment ref="M22" authorId="0">
      <text>
        <r>
          <rPr>
            <b/>
            <sz val="9"/>
            <color indexed="81"/>
            <rFont val="Tahoma"/>
            <family val="2"/>
          </rPr>
          <t>Länge der
Laufschiene</t>
        </r>
        <r>
          <rPr>
            <sz val="9"/>
            <color indexed="81"/>
            <rFont val="Tahoma"/>
            <family val="2"/>
          </rPr>
          <t xml:space="preserve">
</t>
        </r>
      </text>
    </comment>
    <comment ref="U22" authorId="0">
      <text>
        <r>
          <rPr>
            <b/>
            <sz val="9"/>
            <color indexed="81"/>
            <rFont val="Tahoma"/>
            <family val="2"/>
          </rPr>
          <t>Länge der
Laufschiene</t>
        </r>
        <r>
          <rPr>
            <sz val="9"/>
            <color indexed="81"/>
            <rFont val="Tahoma"/>
            <family val="2"/>
          </rPr>
          <t xml:space="preserve">
</t>
        </r>
      </text>
    </comment>
    <comment ref="A24" authorId="0">
      <text>
        <r>
          <rPr>
            <b/>
            <sz val="9"/>
            <color indexed="81"/>
            <rFont val="Tahoma"/>
            <family val="2"/>
          </rPr>
          <t>Länge des
Bodenprofiles</t>
        </r>
        <r>
          <rPr>
            <sz val="9"/>
            <color indexed="81"/>
            <rFont val="Tahoma"/>
            <family val="2"/>
          </rPr>
          <t xml:space="preserve">
</t>
        </r>
      </text>
    </comment>
    <comment ref="I24" authorId="0">
      <text>
        <r>
          <rPr>
            <b/>
            <sz val="9"/>
            <color indexed="81"/>
            <rFont val="Tahoma"/>
            <family val="2"/>
          </rPr>
          <t>Länge des
Bodenprofiles</t>
        </r>
        <r>
          <rPr>
            <sz val="9"/>
            <color indexed="81"/>
            <rFont val="Tahoma"/>
            <family val="2"/>
          </rPr>
          <t xml:space="preserve">
</t>
        </r>
      </text>
    </comment>
    <comment ref="M24" authorId="0">
      <text>
        <r>
          <rPr>
            <b/>
            <sz val="9"/>
            <color indexed="81"/>
            <rFont val="Tahoma"/>
            <family val="2"/>
          </rPr>
          <t>Länge des
Bodenprofiles</t>
        </r>
        <r>
          <rPr>
            <sz val="9"/>
            <color indexed="81"/>
            <rFont val="Tahoma"/>
            <family val="2"/>
          </rPr>
          <t xml:space="preserve">
</t>
        </r>
      </text>
    </comment>
    <comment ref="U24" authorId="0">
      <text>
        <r>
          <rPr>
            <b/>
            <sz val="9"/>
            <color indexed="81"/>
            <rFont val="Tahoma"/>
            <family val="2"/>
          </rPr>
          <t>Länge des
Bodenprofiles</t>
        </r>
        <r>
          <rPr>
            <sz val="9"/>
            <color indexed="81"/>
            <rFont val="Tahoma"/>
            <family val="2"/>
          </rPr>
          <t xml:space="preserve">
</t>
        </r>
      </text>
    </comment>
    <comment ref="A26" authorId="0">
      <text>
        <r>
          <rPr>
            <b/>
            <sz val="9"/>
            <color indexed="81"/>
            <rFont val="Tahoma"/>
            <family val="2"/>
          </rPr>
          <t>Länge der
T-Blende</t>
        </r>
        <r>
          <rPr>
            <sz val="9"/>
            <color indexed="81"/>
            <rFont val="Tahoma"/>
            <family val="2"/>
          </rPr>
          <t xml:space="preserve">
</t>
        </r>
      </text>
    </comment>
    <comment ref="I26" authorId="0">
      <text>
        <r>
          <rPr>
            <b/>
            <sz val="9"/>
            <color indexed="81"/>
            <rFont val="Tahoma"/>
            <family val="2"/>
          </rPr>
          <t>Länge der
T-Blende</t>
        </r>
        <r>
          <rPr>
            <sz val="9"/>
            <color indexed="81"/>
            <rFont val="Tahoma"/>
            <family val="2"/>
          </rPr>
          <t xml:space="preserve">
</t>
        </r>
      </text>
    </comment>
    <comment ref="M26" authorId="0">
      <text>
        <r>
          <rPr>
            <b/>
            <sz val="9"/>
            <color indexed="81"/>
            <rFont val="Tahoma"/>
            <family val="2"/>
          </rPr>
          <t>Länge der
T-Blende</t>
        </r>
        <r>
          <rPr>
            <sz val="9"/>
            <color indexed="81"/>
            <rFont val="Tahoma"/>
            <family val="2"/>
          </rPr>
          <t xml:space="preserve">
</t>
        </r>
      </text>
    </comment>
    <comment ref="U26" authorId="0">
      <text>
        <r>
          <rPr>
            <b/>
            <sz val="9"/>
            <color indexed="81"/>
            <rFont val="Tahoma"/>
            <family val="2"/>
          </rPr>
          <t>Länge der
T-Blende</t>
        </r>
        <r>
          <rPr>
            <sz val="9"/>
            <color indexed="81"/>
            <rFont val="Tahoma"/>
            <family val="2"/>
          </rPr>
          <t xml:space="preserve">
</t>
        </r>
      </text>
    </comment>
    <comment ref="A28" authorId="0">
      <text>
        <r>
          <rPr>
            <b/>
            <sz val="9"/>
            <color indexed="81"/>
            <rFont val="Tahoma"/>
            <family val="2"/>
          </rPr>
          <t>Durchgangsbreite</t>
        </r>
        <r>
          <rPr>
            <sz val="9"/>
            <color indexed="81"/>
            <rFont val="Tahoma"/>
            <family val="2"/>
          </rPr>
          <t xml:space="preserve">
</t>
        </r>
      </text>
    </comment>
    <comment ref="I28" authorId="0">
      <text>
        <r>
          <rPr>
            <b/>
            <sz val="9"/>
            <color indexed="81"/>
            <rFont val="Tahoma"/>
            <family val="2"/>
          </rPr>
          <t>Durchgangsbreite</t>
        </r>
        <r>
          <rPr>
            <sz val="9"/>
            <color indexed="81"/>
            <rFont val="Tahoma"/>
            <family val="2"/>
          </rPr>
          <t xml:space="preserve">
</t>
        </r>
      </text>
    </comment>
    <comment ref="M28" authorId="0">
      <text>
        <r>
          <rPr>
            <b/>
            <sz val="9"/>
            <color indexed="81"/>
            <rFont val="Tahoma"/>
            <family val="2"/>
          </rPr>
          <t>Durchgangsbreite</t>
        </r>
        <r>
          <rPr>
            <sz val="9"/>
            <color indexed="81"/>
            <rFont val="Tahoma"/>
            <family val="2"/>
          </rPr>
          <t xml:space="preserve">
</t>
        </r>
      </text>
    </comment>
    <comment ref="U28" authorId="0">
      <text>
        <r>
          <rPr>
            <b/>
            <sz val="9"/>
            <color indexed="81"/>
            <rFont val="Tahoma"/>
            <family val="2"/>
          </rPr>
          <t>Durchgangsbreite</t>
        </r>
        <r>
          <rPr>
            <sz val="9"/>
            <color indexed="81"/>
            <rFont val="Tahoma"/>
            <family val="2"/>
          </rPr>
          <t xml:space="preserve">
</t>
        </r>
      </text>
    </comment>
    <comment ref="A33" authorId="0">
      <text>
        <r>
          <rPr>
            <b/>
            <sz val="9"/>
            <color indexed="81"/>
            <rFont val="Tahoma"/>
            <family val="2"/>
          </rPr>
          <t>Glashöhe
Schiebetür</t>
        </r>
        <r>
          <rPr>
            <sz val="9"/>
            <color indexed="81"/>
            <rFont val="Tahoma"/>
            <family val="2"/>
          </rPr>
          <t xml:space="preserve">
</t>
        </r>
      </text>
    </comment>
    <comment ref="I33" authorId="0">
      <text>
        <r>
          <rPr>
            <b/>
            <sz val="9"/>
            <color indexed="81"/>
            <rFont val="Tahoma"/>
            <family val="2"/>
          </rPr>
          <t>Glashöhe
Schiebetür</t>
        </r>
        <r>
          <rPr>
            <sz val="9"/>
            <color indexed="81"/>
            <rFont val="Tahoma"/>
            <family val="2"/>
          </rPr>
          <t xml:space="preserve">
</t>
        </r>
      </text>
    </comment>
    <comment ref="M33" authorId="0">
      <text>
        <r>
          <rPr>
            <b/>
            <sz val="9"/>
            <color indexed="81"/>
            <rFont val="Tahoma"/>
            <family val="2"/>
          </rPr>
          <t>Glashöhe
Schiebetür</t>
        </r>
        <r>
          <rPr>
            <sz val="9"/>
            <color indexed="81"/>
            <rFont val="Tahoma"/>
            <family val="2"/>
          </rPr>
          <t xml:space="preserve">
</t>
        </r>
      </text>
    </comment>
    <comment ref="U33" authorId="0">
      <text>
        <r>
          <rPr>
            <b/>
            <sz val="9"/>
            <color indexed="81"/>
            <rFont val="Tahoma"/>
            <family val="2"/>
          </rPr>
          <t>Glashöhe
Schiebetür</t>
        </r>
        <r>
          <rPr>
            <sz val="9"/>
            <color indexed="81"/>
            <rFont val="Tahoma"/>
            <family val="2"/>
          </rPr>
          <t xml:space="preserve">
</t>
        </r>
      </text>
    </comment>
    <comment ref="A35" authorId="0">
      <text>
        <r>
          <rPr>
            <b/>
            <sz val="9"/>
            <color indexed="81"/>
            <rFont val="Tahoma"/>
            <family val="2"/>
          </rPr>
          <t>Glashöhe
Seitenteil</t>
        </r>
        <r>
          <rPr>
            <sz val="9"/>
            <color indexed="81"/>
            <rFont val="Tahoma"/>
            <family val="2"/>
          </rPr>
          <t xml:space="preserve">
</t>
        </r>
      </text>
    </comment>
    <comment ref="I35" authorId="0">
      <text>
        <r>
          <rPr>
            <b/>
            <sz val="9"/>
            <color indexed="81"/>
            <rFont val="Tahoma"/>
            <family val="2"/>
          </rPr>
          <t>Glashöhe
Seitenteil</t>
        </r>
        <r>
          <rPr>
            <sz val="9"/>
            <color indexed="81"/>
            <rFont val="Tahoma"/>
            <family val="2"/>
          </rPr>
          <t xml:space="preserve">
</t>
        </r>
      </text>
    </comment>
    <comment ref="M35" authorId="0">
      <text>
        <r>
          <rPr>
            <b/>
            <sz val="9"/>
            <color indexed="81"/>
            <rFont val="Tahoma"/>
            <family val="2"/>
          </rPr>
          <t>Glashöhe
Seitenteil</t>
        </r>
        <r>
          <rPr>
            <sz val="9"/>
            <color indexed="81"/>
            <rFont val="Tahoma"/>
            <family val="2"/>
          </rPr>
          <t xml:space="preserve">
</t>
        </r>
      </text>
    </comment>
    <comment ref="U35" authorId="0">
      <text>
        <r>
          <rPr>
            <b/>
            <sz val="9"/>
            <color indexed="81"/>
            <rFont val="Tahoma"/>
            <family val="2"/>
          </rPr>
          <t>Glashöhe
Seitenteil</t>
        </r>
        <r>
          <rPr>
            <sz val="9"/>
            <color indexed="81"/>
            <rFont val="Tahoma"/>
            <family val="2"/>
          </rPr>
          <t xml:space="preserve">
</t>
        </r>
      </text>
    </comment>
    <comment ref="A37" authorId="0">
      <text>
        <r>
          <rPr>
            <b/>
            <sz val="9"/>
            <color indexed="81"/>
            <rFont val="Tahoma"/>
            <family val="2"/>
          </rPr>
          <t>Glasbreite
Schiebetür</t>
        </r>
        <r>
          <rPr>
            <sz val="9"/>
            <color indexed="81"/>
            <rFont val="Tahoma"/>
            <family val="2"/>
          </rPr>
          <t xml:space="preserve">
</t>
        </r>
      </text>
    </comment>
    <comment ref="I37" authorId="0">
      <text>
        <r>
          <rPr>
            <b/>
            <sz val="9"/>
            <color indexed="81"/>
            <rFont val="Tahoma"/>
            <family val="2"/>
          </rPr>
          <t>Glasbreite
Schiebetür</t>
        </r>
        <r>
          <rPr>
            <sz val="9"/>
            <color indexed="81"/>
            <rFont val="Tahoma"/>
            <family val="2"/>
          </rPr>
          <t xml:space="preserve">
</t>
        </r>
      </text>
    </comment>
    <comment ref="M37" authorId="0">
      <text>
        <r>
          <rPr>
            <b/>
            <sz val="9"/>
            <color indexed="81"/>
            <rFont val="Tahoma"/>
            <family val="2"/>
          </rPr>
          <t>Glasbreite
Schiebetür</t>
        </r>
        <r>
          <rPr>
            <sz val="9"/>
            <color indexed="81"/>
            <rFont val="Tahoma"/>
            <family val="2"/>
          </rPr>
          <t xml:space="preserve">
</t>
        </r>
      </text>
    </comment>
    <comment ref="U37" authorId="0">
      <text>
        <r>
          <rPr>
            <b/>
            <sz val="9"/>
            <color indexed="81"/>
            <rFont val="Tahoma"/>
            <family val="2"/>
          </rPr>
          <t>Glasbreite
Schiebetür</t>
        </r>
        <r>
          <rPr>
            <sz val="9"/>
            <color indexed="81"/>
            <rFont val="Tahoma"/>
            <family val="2"/>
          </rPr>
          <t xml:space="preserve">
</t>
        </r>
      </text>
    </comment>
    <comment ref="A40" authorId="0">
      <text>
        <r>
          <rPr>
            <b/>
            <sz val="9"/>
            <color indexed="81"/>
            <rFont val="Tahoma"/>
            <family val="2"/>
          </rPr>
          <t>Gewicht
Schiebetür
in KG</t>
        </r>
        <r>
          <rPr>
            <sz val="9"/>
            <color indexed="81"/>
            <rFont val="Tahoma"/>
            <family val="2"/>
          </rPr>
          <t xml:space="preserve">
</t>
        </r>
      </text>
    </comment>
    <comment ref="I40" authorId="0">
      <text>
        <r>
          <rPr>
            <b/>
            <sz val="9"/>
            <color indexed="81"/>
            <rFont val="Tahoma"/>
            <family val="2"/>
          </rPr>
          <t>Gewicht
Schiebetür
in KG</t>
        </r>
        <r>
          <rPr>
            <sz val="9"/>
            <color indexed="81"/>
            <rFont val="Tahoma"/>
            <family val="2"/>
          </rPr>
          <t xml:space="preserve">
</t>
        </r>
      </text>
    </comment>
    <comment ref="M40" authorId="0">
      <text>
        <r>
          <rPr>
            <b/>
            <sz val="9"/>
            <color indexed="81"/>
            <rFont val="Tahoma"/>
            <family val="2"/>
          </rPr>
          <t>Gewicht
Schiebetür
in KG</t>
        </r>
        <r>
          <rPr>
            <sz val="9"/>
            <color indexed="81"/>
            <rFont val="Tahoma"/>
            <family val="2"/>
          </rPr>
          <t xml:space="preserve">
</t>
        </r>
      </text>
    </comment>
    <comment ref="U40" authorId="0">
      <text>
        <r>
          <rPr>
            <b/>
            <sz val="9"/>
            <color indexed="81"/>
            <rFont val="Tahoma"/>
            <family val="2"/>
          </rPr>
          <t>Gewicht
Schiebetür
in KG</t>
        </r>
        <r>
          <rPr>
            <sz val="9"/>
            <color indexed="81"/>
            <rFont val="Tahoma"/>
            <family val="2"/>
          </rPr>
          <t xml:space="preserve">
</t>
        </r>
      </text>
    </comment>
    <comment ref="A42" authorId="0">
      <text>
        <r>
          <rPr>
            <b/>
            <sz val="9"/>
            <color indexed="81"/>
            <rFont val="Tahoma"/>
            <family val="2"/>
          </rPr>
          <t>Glasbreite
Seitenteil</t>
        </r>
        <r>
          <rPr>
            <sz val="9"/>
            <color indexed="81"/>
            <rFont val="Tahoma"/>
            <family val="2"/>
          </rPr>
          <t xml:space="preserve">
</t>
        </r>
      </text>
    </comment>
    <comment ref="I42" authorId="0">
      <text>
        <r>
          <rPr>
            <b/>
            <sz val="9"/>
            <color indexed="81"/>
            <rFont val="Tahoma"/>
            <family val="2"/>
          </rPr>
          <t>Glasbreite
Seitenteil</t>
        </r>
        <r>
          <rPr>
            <sz val="9"/>
            <color indexed="81"/>
            <rFont val="Tahoma"/>
            <family val="2"/>
          </rPr>
          <t xml:space="preserve">
</t>
        </r>
      </text>
    </comment>
    <comment ref="M42" authorId="0">
      <text>
        <r>
          <rPr>
            <b/>
            <sz val="9"/>
            <color indexed="81"/>
            <rFont val="Tahoma"/>
            <family val="2"/>
          </rPr>
          <t>Glasbreite
Seitenteil</t>
        </r>
        <r>
          <rPr>
            <sz val="9"/>
            <color indexed="81"/>
            <rFont val="Tahoma"/>
            <family val="2"/>
          </rPr>
          <t xml:space="preserve">
</t>
        </r>
      </text>
    </comment>
    <comment ref="U42" authorId="0">
      <text>
        <r>
          <rPr>
            <b/>
            <sz val="9"/>
            <color indexed="81"/>
            <rFont val="Tahoma"/>
            <family val="2"/>
          </rPr>
          <t>Glasbreite
Seitenteil</t>
        </r>
        <r>
          <rPr>
            <sz val="9"/>
            <color indexed="81"/>
            <rFont val="Tahoma"/>
            <family val="2"/>
          </rPr>
          <t xml:space="preserve">
</t>
        </r>
      </text>
    </comment>
    <comment ref="A45" authorId="0">
      <text>
        <r>
          <rPr>
            <b/>
            <sz val="9"/>
            <color indexed="81"/>
            <rFont val="Tahoma"/>
            <family val="2"/>
          </rPr>
          <t>Länge der
Laufschiene</t>
        </r>
        <r>
          <rPr>
            <sz val="9"/>
            <color indexed="81"/>
            <rFont val="Tahoma"/>
            <family val="2"/>
          </rPr>
          <t xml:space="preserve">
</t>
        </r>
      </text>
    </comment>
    <comment ref="I45" authorId="0">
      <text>
        <r>
          <rPr>
            <b/>
            <sz val="9"/>
            <color indexed="81"/>
            <rFont val="Tahoma"/>
            <family val="2"/>
          </rPr>
          <t>Länge der
Laufschiene</t>
        </r>
        <r>
          <rPr>
            <sz val="9"/>
            <color indexed="81"/>
            <rFont val="Tahoma"/>
            <family val="2"/>
          </rPr>
          <t xml:space="preserve">
</t>
        </r>
      </text>
    </comment>
    <comment ref="M45" authorId="0">
      <text>
        <r>
          <rPr>
            <b/>
            <sz val="9"/>
            <color indexed="81"/>
            <rFont val="Tahoma"/>
            <family val="2"/>
          </rPr>
          <t>Länge der
Laufschiene</t>
        </r>
        <r>
          <rPr>
            <sz val="9"/>
            <color indexed="81"/>
            <rFont val="Tahoma"/>
            <family val="2"/>
          </rPr>
          <t xml:space="preserve">
</t>
        </r>
      </text>
    </comment>
    <comment ref="U45" authorId="0">
      <text>
        <r>
          <rPr>
            <b/>
            <sz val="9"/>
            <color indexed="81"/>
            <rFont val="Tahoma"/>
            <family val="2"/>
          </rPr>
          <t>Länge der
Laufschiene</t>
        </r>
        <r>
          <rPr>
            <sz val="9"/>
            <color indexed="81"/>
            <rFont val="Tahoma"/>
            <family val="2"/>
          </rPr>
          <t xml:space="preserve">
</t>
        </r>
      </text>
    </comment>
    <comment ref="A47" authorId="0">
      <text>
        <r>
          <rPr>
            <b/>
            <sz val="9"/>
            <color indexed="81"/>
            <rFont val="Tahoma"/>
            <family val="2"/>
          </rPr>
          <t>Länge des
Bodenprofiles</t>
        </r>
        <r>
          <rPr>
            <sz val="9"/>
            <color indexed="81"/>
            <rFont val="Tahoma"/>
            <family val="2"/>
          </rPr>
          <t xml:space="preserve">
</t>
        </r>
      </text>
    </comment>
    <comment ref="I47" authorId="0">
      <text>
        <r>
          <rPr>
            <b/>
            <sz val="9"/>
            <color indexed="81"/>
            <rFont val="Tahoma"/>
            <family val="2"/>
          </rPr>
          <t>Länge des
Bodenprofiles</t>
        </r>
        <r>
          <rPr>
            <sz val="9"/>
            <color indexed="81"/>
            <rFont val="Tahoma"/>
            <family val="2"/>
          </rPr>
          <t xml:space="preserve">
</t>
        </r>
      </text>
    </comment>
    <comment ref="M47" authorId="0">
      <text>
        <r>
          <rPr>
            <b/>
            <sz val="9"/>
            <color indexed="81"/>
            <rFont val="Tahoma"/>
            <family val="2"/>
          </rPr>
          <t>Länge des
Bodenprofiles</t>
        </r>
        <r>
          <rPr>
            <sz val="9"/>
            <color indexed="81"/>
            <rFont val="Tahoma"/>
            <family val="2"/>
          </rPr>
          <t xml:space="preserve">
</t>
        </r>
      </text>
    </comment>
    <comment ref="U47" authorId="0">
      <text>
        <r>
          <rPr>
            <b/>
            <sz val="9"/>
            <color indexed="81"/>
            <rFont val="Tahoma"/>
            <family val="2"/>
          </rPr>
          <t>Länge des
Bodenprofiles</t>
        </r>
        <r>
          <rPr>
            <sz val="9"/>
            <color indexed="81"/>
            <rFont val="Tahoma"/>
            <family val="2"/>
          </rPr>
          <t xml:space="preserve">
</t>
        </r>
      </text>
    </comment>
    <comment ref="A49" authorId="0">
      <text>
        <r>
          <rPr>
            <b/>
            <sz val="9"/>
            <color indexed="81"/>
            <rFont val="Tahoma"/>
            <family val="2"/>
          </rPr>
          <t>Länge der
T-Blende</t>
        </r>
        <r>
          <rPr>
            <sz val="9"/>
            <color indexed="81"/>
            <rFont val="Tahoma"/>
            <family val="2"/>
          </rPr>
          <t xml:space="preserve">
</t>
        </r>
      </text>
    </comment>
    <comment ref="I49" authorId="0">
      <text>
        <r>
          <rPr>
            <b/>
            <sz val="9"/>
            <color indexed="81"/>
            <rFont val="Tahoma"/>
            <family val="2"/>
          </rPr>
          <t>Länge der
T-Blende</t>
        </r>
        <r>
          <rPr>
            <sz val="9"/>
            <color indexed="81"/>
            <rFont val="Tahoma"/>
            <family val="2"/>
          </rPr>
          <t xml:space="preserve">
</t>
        </r>
      </text>
    </comment>
    <comment ref="M49" authorId="0">
      <text>
        <r>
          <rPr>
            <b/>
            <sz val="9"/>
            <color indexed="81"/>
            <rFont val="Tahoma"/>
            <family val="2"/>
          </rPr>
          <t>Länge der
T-Blende</t>
        </r>
        <r>
          <rPr>
            <sz val="9"/>
            <color indexed="81"/>
            <rFont val="Tahoma"/>
            <family val="2"/>
          </rPr>
          <t xml:space="preserve">
</t>
        </r>
      </text>
    </comment>
    <comment ref="U49" authorId="0">
      <text>
        <r>
          <rPr>
            <b/>
            <sz val="9"/>
            <color indexed="81"/>
            <rFont val="Tahoma"/>
            <family val="2"/>
          </rPr>
          <t>Länge der
T-Blende</t>
        </r>
        <r>
          <rPr>
            <sz val="9"/>
            <color indexed="81"/>
            <rFont val="Tahoma"/>
            <family val="2"/>
          </rPr>
          <t xml:space="preserve">
</t>
        </r>
      </text>
    </comment>
    <comment ref="A51" authorId="0">
      <text>
        <r>
          <rPr>
            <b/>
            <sz val="9"/>
            <color indexed="81"/>
            <rFont val="Tahoma"/>
            <family val="2"/>
          </rPr>
          <t>Durchgangsbreite</t>
        </r>
        <r>
          <rPr>
            <sz val="9"/>
            <color indexed="81"/>
            <rFont val="Tahoma"/>
            <family val="2"/>
          </rPr>
          <t xml:space="preserve">
</t>
        </r>
      </text>
    </comment>
    <comment ref="I51" authorId="0">
      <text>
        <r>
          <rPr>
            <b/>
            <sz val="9"/>
            <color indexed="81"/>
            <rFont val="Tahoma"/>
            <family val="2"/>
          </rPr>
          <t>Durchgangsbreite</t>
        </r>
        <r>
          <rPr>
            <sz val="9"/>
            <color indexed="81"/>
            <rFont val="Tahoma"/>
            <family val="2"/>
          </rPr>
          <t xml:space="preserve">
</t>
        </r>
      </text>
    </comment>
    <comment ref="M51" authorId="0">
      <text>
        <r>
          <rPr>
            <b/>
            <sz val="9"/>
            <color indexed="81"/>
            <rFont val="Tahoma"/>
            <family val="2"/>
          </rPr>
          <t>Durchgangsbreite</t>
        </r>
        <r>
          <rPr>
            <sz val="9"/>
            <color indexed="81"/>
            <rFont val="Tahoma"/>
            <family val="2"/>
          </rPr>
          <t xml:space="preserve">
</t>
        </r>
      </text>
    </comment>
    <comment ref="U51" authorId="0">
      <text>
        <r>
          <rPr>
            <b/>
            <sz val="9"/>
            <color indexed="81"/>
            <rFont val="Tahoma"/>
            <family val="2"/>
          </rPr>
          <t>Durchgangsbreite</t>
        </r>
        <r>
          <rPr>
            <sz val="9"/>
            <color indexed="81"/>
            <rFont val="Tahoma"/>
            <family val="2"/>
          </rPr>
          <t xml:space="preserve">
</t>
        </r>
      </text>
    </comment>
    <comment ref="A56" authorId="0">
      <text>
        <r>
          <rPr>
            <b/>
            <sz val="9"/>
            <color indexed="81"/>
            <rFont val="Tahoma"/>
            <family val="2"/>
          </rPr>
          <t>Glashöhe
Schiebetür</t>
        </r>
        <r>
          <rPr>
            <sz val="9"/>
            <color indexed="81"/>
            <rFont val="Tahoma"/>
            <family val="2"/>
          </rPr>
          <t xml:space="preserve">
</t>
        </r>
      </text>
    </comment>
    <comment ref="I56" authorId="0">
      <text>
        <r>
          <rPr>
            <b/>
            <sz val="9"/>
            <color indexed="81"/>
            <rFont val="Tahoma"/>
            <family val="2"/>
          </rPr>
          <t>Glashöhe
Schiebetür</t>
        </r>
        <r>
          <rPr>
            <sz val="9"/>
            <color indexed="81"/>
            <rFont val="Tahoma"/>
            <family val="2"/>
          </rPr>
          <t xml:space="preserve">
</t>
        </r>
      </text>
    </comment>
    <comment ref="M56" authorId="0">
      <text>
        <r>
          <rPr>
            <b/>
            <sz val="9"/>
            <color indexed="81"/>
            <rFont val="Tahoma"/>
            <family val="2"/>
          </rPr>
          <t>Glashöhe
Schiebetür</t>
        </r>
        <r>
          <rPr>
            <sz val="9"/>
            <color indexed="81"/>
            <rFont val="Tahoma"/>
            <family val="2"/>
          </rPr>
          <t xml:space="preserve">
</t>
        </r>
      </text>
    </comment>
    <comment ref="U56" authorId="0">
      <text>
        <r>
          <rPr>
            <b/>
            <sz val="9"/>
            <color indexed="81"/>
            <rFont val="Tahoma"/>
            <family val="2"/>
          </rPr>
          <t>Glashöhe
Schiebetür</t>
        </r>
        <r>
          <rPr>
            <sz val="9"/>
            <color indexed="81"/>
            <rFont val="Tahoma"/>
            <family val="2"/>
          </rPr>
          <t xml:space="preserve">
</t>
        </r>
      </text>
    </comment>
    <comment ref="A58" authorId="0">
      <text>
        <r>
          <rPr>
            <b/>
            <sz val="9"/>
            <color indexed="81"/>
            <rFont val="Tahoma"/>
            <family val="2"/>
          </rPr>
          <t>Glashöhe
Seitenteil</t>
        </r>
        <r>
          <rPr>
            <sz val="9"/>
            <color indexed="81"/>
            <rFont val="Tahoma"/>
            <family val="2"/>
          </rPr>
          <t xml:space="preserve">
</t>
        </r>
      </text>
    </comment>
    <comment ref="I58" authorId="0">
      <text>
        <r>
          <rPr>
            <b/>
            <sz val="9"/>
            <color indexed="81"/>
            <rFont val="Tahoma"/>
            <family val="2"/>
          </rPr>
          <t>Glashöhe
Seitenteil</t>
        </r>
        <r>
          <rPr>
            <sz val="9"/>
            <color indexed="81"/>
            <rFont val="Tahoma"/>
            <family val="2"/>
          </rPr>
          <t xml:space="preserve">
</t>
        </r>
      </text>
    </comment>
    <comment ref="M58" authorId="0">
      <text>
        <r>
          <rPr>
            <b/>
            <sz val="9"/>
            <color indexed="81"/>
            <rFont val="Tahoma"/>
            <family val="2"/>
          </rPr>
          <t>Glashöhe
Seitenteil</t>
        </r>
        <r>
          <rPr>
            <sz val="9"/>
            <color indexed="81"/>
            <rFont val="Tahoma"/>
            <family val="2"/>
          </rPr>
          <t xml:space="preserve">
</t>
        </r>
      </text>
    </comment>
    <comment ref="U58" authorId="0">
      <text>
        <r>
          <rPr>
            <b/>
            <sz val="9"/>
            <color indexed="81"/>
            <rFont val="Tahoma"/>
            <family val="2"/>
          </rPr>
          <t>Glashöhe
Seitenteil</t>
        </r>
        <r>
          <rPr>
            <sz val="9"/>
            <color indexed="81"/>
            <rFont val="Tahoma"/>
            <family val="2"/>
          </rPr>
          <t xml:space="preserve">
</t>
        </r>
      </text>
    </comment>
    <comment ref="A60" authorId="0">
      <text>
        <r>
          <rPr>
            <b/>
            <sz val="9"/>
            <color indexed="81"/>
            <rFont val="Tahoma"/>
            <family val="2"/>
          </rPr>
          <t>Glasbreite
Schiebetür</t>
        </r>
        <r>
          <rPr>
            <sz val="9"/>
            <color indexed="81"/>
            <rFont val="Tahoma"/>
            <family val="2"/>
          </rPr>
          <t xml:space="preserve">
</t>
        </r>
      </text>
    </comment>
    <comment ref="I60" authorId="0">
      <text>
        <r>
          <rPr>
            <b/>
            <sz val="9"/>
            <color indexed="81"/>
            <rFont val="Tahoma"/>
            <family val="2"/>
          </rPr>
          <t>Glasbreite
Schiebetür</t>
        </r>
        <r>
          <rPr>
            <sz val="9"/>
            <color indexed="81"/>
            <rFont val="Tahoma"/>
            <family val="2"/>
          </rPr>
          <t xml:space="preserve">
</t>
        </r>
      </text>
    </comment>
    <comment ref="M60" authorId="0">
      <text>
        <r>
          <rPr>
            <b/>
            <sz val="9"/>
            <color indexed="81"/>
            <rFont val="Tahoma"/>
            <family val="2"/>
          </rPr>
          <t>Glasbreite
Schiebetür</t>
        </r>
        <r>
          <rPr>
            <sz val="9"/>
            <color indexed="81"/>
            <rFont val="Tahoma"/>
            <family val="2"/>
          </rPr>
          <t xml:space="preserve">
</t>
        </r>
      </text>
    </comment>
    <comment ref="U60" authorId="0">
      <text>
        <r>
          <rPr>
            <b/>
            <sz val="9"/>
            <color indexed="81"/>
            <rFont val="Tahoma"/>
            <family val="2"/>
          </rPr>
          <t>Glasbreite
Schiebetür</t>
        </r>
        <r>
          <rPr>
            <sz val="9"/>
            <color indexed="81"/>
            <rFont val="Tahoma"/>
            <family val="2"/>
          </rPr>
          <t xml:space="preserve">
</t>
        </r>
      </text>
    </comment>
    <comment ref="A63" authorId="0">
      <text>
        <r>
          <rPr>
            <b/>
            <sz val="9"/>
            <color indexed="81"/>
            <rFont val="Tahoma"/>
            <family val="2"/>
          </rPr>
          <t>Gewicht
Schiebetür
in KG</t>
        </r>
        <r>
          <rPr>
            <sz val="9"/>
            <color indexed="81"/>
            <rFont val="Tahoma"/>
            <family val="2"/>
          </rPr>
          <t xml:space="preserve">
</t>
        </r>
      </text>
    </comment>
    <comment ref="I63" authorId="0">
      <text>
        <r>
          <rPr>
            <b/>
            <sz val="9"/>
            <color indexed="81"/>
            <rFont val="Tahoma"/>
            <family val="2"/>
          </rPr>
          <t>Gewicht
Schiebetür
in KG</t>
        </r>
        <r>
          <rPr>
            <sz val="9"/>
            <color indexed="81"/>
            <rFont val="Tahoma"/>
            <family val="2"/>
          </rPr>
          <t xml:space="preserve">
</t>
        </r>
      </text>
    </comment>
    <comment ref="M63" authorId="0">
      <text>
        <r>
          <rPr>
            <b/>
            <sz val="9"/>
            <color indexed="81"/>
            <rFont val="Tahoma"/>
            <family val="2"/>
          </rPr>
          <t>Gewicht
Schiebetür
in KG</t>
        </r>
        <r>
          <rPr>
            <sz val="9"/>
            <color indexed="81"/>
            <rFont val="Tahoma"/>
            <family val="2"/>
          </rPr>
          <t xml:space="preserve">
</t>
        </r>
      </text>
    </comment>
    <comment ref="U63" authorId="0">
      <text>
        <r>
          <rPr>
            <b/>
            <sz val="9"/>
            <color indexed="81"/>
            <rFont val="Tahoma"/>
            <family val="2"/>
          </rPr>
          <t>Gewicht
Schiebetür
in KG</t>
        </r>
        <r>
          <rPr>
            <sz val="9"/>
            <color indexed="81"/>
            <rFont val="Tahoma"/>
            <family val="2"/>
          </rPr>
          <t xml:space="preserve">
</t>
        </r>
      </text>
    </comment>
    <comment ref="A65" authorId="0">
      <text>
        <r>
          <rPr>
            <b/>
            <sz val="9"/>
            <color indexed="81"/>
            <rFont val="Tahoma"/>
            <family val="2"/>
          </rPr>
          <t>Glasbreite
Seitenteil</t>
        </r>
        <r>
          <rPr>
            <sz val="9"/>
            <color indexed="81"/>
            <rFont val="Tahoma"/>
            <family val="2"/>
          </rPr>
          <t xml:space="preserve">
</t>
        </r>
      </text>
    </comment>
    <comment ref="I65" authorId="0">
      <text>
        <r>
          <rPr>
            <b/>
            <sz val="9"/>
            <color indexed="81"/>
            <rFont val="Tahoma"/>
            <family val="2"/>
          </rPr>
          <t>Glasbreite
Seitenteil</t>
        </r>
        <r>
          <rPr>
            <sz val="9"/>
            <color indexed="81"/>
            <rFont val="Tahoma"/>
            <family val="2"/>
          </rPr>
          <t xml:space="preserve">
</t>
        </r>
      </text>
    </comment>
    <comment ref="M65" authorId="0">
      <text>
        <r>
          <rPr>
            <b/>
            <sz val="9"/>
            <color indexed="81"/>
            <rFont val="Tahoma"/>
            <family val="2"/>
          </rPr>
          <t>Glasbreite
Seitenteil</t>
        </r>
        <r>
          <rPr>
            <sz val="9"/>
            <color indexed="81"/>
            <rFont val="Tahoma"/>
            <family val="2"/>
          </rPr>
          <t xml:space="preserve">
</t>
        </r>
      </text>
    </comment>
    <comment ref="U65" authorId="0">
      <text>
        <r>
          <rPr>
            <b/>
            <sz val="9"/>
            <color indexed="81"/>
            <rFont val="Tahoma"/>
            <family val="2"/>
          </rPr>
          <t>Glasbreite
Seitenteil</t>
        </r>
        <r>
          <rPr>
            <sz val="9"/>
            <color indexed="81"/>
            <rFont val="Tahoma"/>
            <family val="2"/>
          </rPr>
          <t xml:space="preserve">
</t>
        </r>
      </text>
    </comment>
    <comment ref="A68" authorId="0">
      <text>
        <r>
          <rPr>
            <b/>
            <sz val="9"/>
            <color indexed="81"/>
            <rFont val="Tahoma"/>
            <family val="2"/>
          </rPr>
          <t>Länge der
Laufschiene</t>
        </r>
        <r>
          <rPr>
            <sz val="9"/>
            <color indexed="81"/>
            <rFont val="Tahoma"/>
            <family val="2"/>
          </rPr>
          <t xml:space="preserve">
</t>
        </r>
      </text>
    </comment>
    <comment ref="I68" authorId="0">
      <text>
        <r>
          <rPr>
            <b/>
            <sz val="9"/>
            <color indexed="81"/>
            <rFont val="Tahoma"/>
            <family val="2"/>
          </rPr>
          <t>Länge der
Laufschiene</t>
        </r>
        <r>
          <rPr>
            <sz val="9"/>
            <color indexed="81"/>
            <rFont val="Tahoma"/>
            <family val="2"/>
          </rPr>
          <t xml:space="preserve">
</t>
        </r>
      </text>
    </comment>
    <comment ref="M68" authorId="0">
      <text>
        <r>
          <rPr>
            <b/>
            <sz val="9"/>
            <color indexed="81"/>
            <rFont val="Tahoma"/>
            <family val="2"/>
          </rPr>
          <t>Länge der
Laufschiene</t>
        </r>
        <r>
          <rPr>
            <sz val="9"/>
            <color indexed="81"/>
            <rFont val="Tahoma"/>
            <family val="2"/>
          </rPr>
          <t xml:space="preserve">
</t>
        </r>
      </text>
    </comment>
    <comment ref="U68" authorId="0">
      <text>
        <r>
          <rPr>
            <b/>
            <sz val="9"/>
            <color indexed="81"/>
            <rFont val="Tahoma"/>
            <family val="2"/>
          </rPr>
          <t>Länge der
Laufschiene</t>
        </r>
        <r>
          <rPr>
            <sz val="9"/>
            <color indexed="81"/>
            <rFont val="Tahoma"/>
            <family val="2"/>
          </rPr>
          <t xml:space="preserve">
</t>
        </r>
      </text>
    </comment>
    <comment ref="A70" authorId="0">
      <text>
        <r>
          <rPr>
            <b/>
            <sz val="9"/>
            <color indexed="81"/>
            <rFont val="Tahoma"/>
            <family val="2"/>
          </rPr>
          <t>Länge des
Bodenprofiles</t>
        </r>
        <r>
          <rPr>
            <sz val="9"/>
            <color indexed="81"/>
            <rFont val="Tahoma"/>
            <family val="2"/>
          </rPr>
          <t xml:space="preserve">
</t>
        </r>
      </text>
    </comment>
    <comment ref="I70" authorId="0">
      <text>
        <r>
          <rPr>
            <b/>
            <sz val="9"/>
            <color indexed="81"/>
            <rFont val="Tahoma"/>
            <family val="2"/>
          </rPr>
          <t>Länge des
Bodenprofiles</t>
        </r>
        <r>
          <rPr>
            <sz val="9"/>
            <color indexed="81"/>
            <rFont val="Tahoma"/>
            <family val="2"/>
          </rPr>
          <t xml:space="preserve">
</t>
        </r>
      </text>
    </comment>
    <comment ref="M70" authorId="0">
      <text>
        <r>
          <rPr>
            <b/>
            <sz val="9"/>
            <color indexed="81"/>
            <rFont val="Tahoma"/>
            <family val="2"/>
          </rPr>
          <t>Länge des
Bodenprofiles</t>
        </r>
        <r>
          <rPr>
            <sz val="9"/>
            <color indexed="81"/>
            <rFont val="Tahoma"/>
            <family val="2"/>
          </rPr>
          <t xml:space="preserve">
</t>
        </r>
      </text>
    </comment>
    <comment ref="U70" authorId="0">
      <text>
        <r>
          <rPr>
            <b/>
            <sz val="9"/>
            <color indexed="81"/>
            <rFont val="Tahoma"/>
            <family val="2"/>
          </rPr>
          <t>Länge des
Bodenprofiles</t>
        </r>
        <r>
          <rPr>
            <sz val="9"/>
            <color indexed="81"/>
            <rFont val="Tahoma"/>
            <family val="2"/>
          </rPr>
          <t xml:space="preserve">
</t>
        </r>
      </text>
    </comment>
    <comment ref="A72" authorId="0">
      <text>
        <r>
          <rPr>
            <b/>
            <sz val="9"/>
            <color indexed="81"/>
            <rFont val="Tahoma"/>
            <family val="2"/>
          </rPr>
          <t>Länge der
T-Blende</t>
        </r>
        <r>
          <rPr>
            <sz val="9"/>
            <color indexed="81"/>
            <rFont val="Tahoma"/>
            <family val="2"/>
          </rPr>
          <t xml:space="preserve">
</t>
        </r>
      </text>
    </comment>
    <comment ref="I72" authorId="0">
      <text>
        <r>
          <rPr>
            <b/>
            <sz val="9"/>
            <color indexed="81"/>
            <rFont val="Tahoma"/>
            <family val="2"/>
          </rPr>
          <t>Länge der
T-Blende</t>
        </r>
        <r>
          <rPr>
            <sz val="9"/>
            <color indexed="81"/>
            <rFont val="Tahoma"/>
            <family val="2"/>
          </rPr>
          <t xml:space="preserve">
</t>
        </r>
      </text>
    </comment>
    <comment ref="M72" authorId="0">
      <text>
        <r>
          <rPr>
            <b/>
            <sz val="9"/>
            <color indexed="81"/>
            <rFont val="Tahoma"/>
            <family val="2"/>
          </rPr>
          <t>Länge der
T-Blende</t>
        </r>
        <r>
          <rPr>
            <sz val="9"/>
            <color indexed="81"/>
            <rFont val="Tahoma"/>
            <family val="2"/>
          </rPr>
          <t xml:space="preserve">
</t>
        </r>
      </text>
    </comment>
    <comment ref="U72" authorId="0">
      <text>
        <r>
          <rPr>
            <b/>
            <sz val="9"/>
            <color indexed="81"/>
            <rFont val="Tahoma"/>
            <family val="2"/>
          </rPr>
          <t>Länge der
T-Blende</t>
        </r>
        <r>
          <rPr>
            <sz val="9"/>
            <color indexed="81"/>
            <rFont val="Tahoma"/>
            <family val="2"/>
          </rPr>
          <t xml:space="preserve">
</t>
        </r>
      </text>
    </comment>
    <comment ref="A74" authorId="0">
      <text>
        <r>
          <rPr>
            <b/>
            <sz val="9"/>
            <color indexed="81"/>
            <rFont val="Tahoma"/>
            <family val="2"/>
          </rPr>
          <t>Durchgangsbreite</t>
        </r>
        <r>
          <rPr>
            <sz val="9"/>
            <color indexed="81"/>
            <rFont val="Tahoma"/>
            <family val="2"/>
          </rPr>
          <t xml:space="preserve">
</t>
        </r>
      </text>
    </comment>
    <comment ref="I74" authorId="0">
      <text>
        <r>
          <rPr>
            <b/>
            <sz val="9"/>
            <color indexed="81"/>
            <rFont val="Tahoma"/>
            <family val="2"/>
          </rPr>
          <t>Durchgangsbreite</t>
        </r>
        <r>
          <rPr>
            <sz val="9"/>
            <color indexed="81"/>
            <rFont val="Tahoma"/>
            <family val="2"/>
          </rPr>
          <t xml:space="preserve">
</t>
        </r>
      </text>
    </comment>
    <comment ref="M74" authorId="0">
      <text>
        <r>
          <rPr>
            <b/>
            <sz val="9"/>
            <color indexed="81"/>
            <rFont val="Tahoma"/>
            <family val="2"/>
          </rPr>
          <t>Durchgangsbreite</t>
        </r>
        <r>
          <rPr>
            <sz val="9"/>
            <color indexed="81"/>
            <rFont val="Tahoma"/>
            <family val="2"/>
          </rPr>
          <t xml:space="preserve">
</t>
        </r>
      </text>
    </comment>
    <comment ref="U74" authorId="0">
      <text>
        <r>
          <rPr>
            <b/>
            <sz val="9"/>
            <color indexed="81"/>
            <rFont val="Tahoma"/>
            <family val="2"/>
          </rPr>
          <t>Durchgangsbreite</t>
        </r>
        <r>
          <rPr>
            <sz val="9"/>
            <color indexed="81"/>
            <rFont val="Tahoma"/>
            <family val="2"/>
          </rPr>
          <t xml:space="preserve">
</t>
        </r>
      </text>
    </comment>
  </commentList>
</comments>
</file>

<file path=xl/sharedStrings.xml><?xml version="1.0" encoding="utf-8"?>
<sst xmlns="http://schemas.openxmlformats.org/spreadsheetml/2006/main" count="1145" uniqueCount="106">
  <si>
    <t>LH</t>
  </si>
  <si>
    <t>=</t>
  </si>
  <si>
    <t>LW</t>
  </si>
  <si>
    <t>GD</t>
  </si>
  <si>
    <t>X</t>
  </si>
  <si>
    <t>GA1</t>
  </si>
  <si>
    <t>GA2</t>
  </si>
  <si>
    <t>GH</t>
  </si>
  <si>
    <t>S</t>
  </si>
  <si>
    <t>LW =</t>
  </si>
  <si>
    <t>LH =</t>
  </si>
  <si>
    <t>X =</t>
  </si>
  <si>
    <t>GD =</t>
  </si>
  <si>
    <t>GA1 =</t>
  </si>
  <si>
    <t>GA 2 =</t>
  </si>
  <si>
    <t>Slidetec optima 50</t>
  </si>
  <si>
    <t>Slidetec optima 80</t>
  </si>
  <si>
    <t>Slidetec optima 150</t>
  </si>
  <si>
    <t>GH =</t>
  </si>
  <si>
    <t>BH =</t>
  </si>
  <si>
    <t>LH + X + 45</t>
  </si>
  <si>
    <t>BH - 10 - 10</t>
  </si>
  <si>
    <t>GB =</t>
  </si>
  <si>
    <t>LW+50+30</t>
  </si>
  <si>
    <t>G =</t>
  </si>
  <si>
    <t>GH x GB x GD x 0,0000025</t>
  </si>
  <si>
    <t>L =</t>
  </si>
  <si>
    <t>GB + LW + 30</t>
  </si>
  <si>
    <t>DB =</t>
  </si>
  <si>
    <t>LH + X +35</t>
  </si>
  <si>
    <t>BH - 10 -11</t>
  </si>
  <si>
    <t>LW +50+30</t>
  </si>
  <si>
    <t>LW + 50 + 30</t>
  </si>
  <si>
    <t>Wandmontage 1 Flügel ohne Seitenteil bei durchlaufender Wand mit verdecktem Muschelgriff</t>
  </si>
  <si>
    <t>Wandmontage 1 Flügel ohne Seitenteil bei durchlaufender Wand mit halb verdecktem Muschelgriff</t>
  </si>
  <si>
    <t>Wandmontage 1 Flügel ohne Seitenteil bei durchlaufender Wand mit Stangengriff</t>
  </si>
  <si>
    <t>LW + 50 +30</t>
  </si>
  <si>
    <t>GB + LW - GA1</t>
  </si>
  <si>
    <t>LW - GA1 - 30</t>
  </si>
  <si>
    <t>GB + LW - GA1 -GA 2</t>
  </si>
  <si>
    <t>LW -GA1 - GA2 - 30</t>
  </si>
  <si>
    <t>GB + LW - GA1 - GA 2</t>
  </si>
  <si>
    <t>Deckenmontage 1 Flügel ohne Seitenteil bei durchlaufender Wand mit verdecktem Muschelgriff</t>
  </si>
  <si>
    <t>Deckenmontage 1 Flügel ohne Seitenteil bei durchlaufender Wand mit halb verdecktem Muschelgriff</t>
  </si>
  <si>
    <t>Deckenmontage 1 Flügel ohne Seitenteil bei durchlaufender Wand mit Stangengriff</t>
  </si>
  <si>
    <t>LH - 10 - 33</t>
  </si>
  <si>
    <t>LH - 10 -35</t>
  </si>
  <si>
    <t>Wandmontage 1 Flügel ohne Seitenteil bei nicht durchlaufender Wand mit verdecktem Muschelgriff</t>
  </si>
  <si>
    <t>Wandmontage 1 Flügel ohne Seitenteil bei nicht durchlaufender Wand mit halb verdecktem Muschelgriff</t>
  </si>
  <si>
    <t>Wandmontage 1 Flügel ohne Seitenteil bei nicht durchlaufender Wand mit Stangengriff</t>
  </si>
  <si>
    <t>LW +50 - 4</t>
  </si>
  <si>
    <t>GB + LW</t>
  </si>
  <si>
    <t>GB + LW - GA1 + 4</t>
  </si>
  <si>
    <t>LW - GA1 + 4</t>
  </si>
  <si>
    <t>GB + LW - GA1 - GA 2 + 4</t>
  </si>
  <si>
    <t>LW - GA1 - GA2 + 4</t>
  </si>
  <si>
    <t>Deckenmontage 1 Flügel ohne Seitenteil bei nicht durchlaufender Wand mit verdecktem Muschelgriff</t>
  </si>
  <si>
    <t>Deckenmontage 1 Flügel ohne Seitenteil bei nicht durchlaufender Wand mit halb verdecktem Muschelgriff</t>
  </si>
  <si>
    <t>Deckenmontage 1 Flügel ohne Seitenteil bei nicht durchlaufender Wand mit Stangengriff</t>
  </si>
  <si>
    <t>Deckenmontage 1 Flügel mit Seitenteil bei durchlaufender Wand mit verdecktem Muschelgriff</t>
  </si>
  <si>
    <t>Deckenmontage 1 Flügel mit Seitenteil bei durchlaufender Wand mit Stangengriff</t>
  </si>
  <si>
    <t>GHS =</t>
  </si>
  <si>
    <t>LW + 60+50</t>
  </si>
  <si>
    <t>S =</t>
  </si>
  <si>
    <t>LW + 60 + 50</t>
  </si>
  <si>
    <t>LW + 60</t>
  </si>
  <si>
    <t>BP =</t>
  </si>
  <si>
    <t>L - S - 30</t>
  </si>
  <si>
    <t>T =</t>
  </si>
  <si>
    <t>L - S</t>
  </si>
  <si>
    <t>LW + 90 + GA1 + GA2 - 50</t>
  </si>
  <si>
    <t>LW + 30 - GA1 - GA2 + 50</t>
  </si>
  <si>
    <t>- GA1 - GA2 + 30</t>
  </si>
  <si>
    <t>Deckenmontage 1 Flügel mit Seitenteil bei nicht durchlaufender Wand mit verdecktem Muschelgriff</t>
  </si>
  <si>
    <t>Deckenmontage 1 Flügel mit Seitenteil bei nicht durchlaufender Wand mit Stangengriff</t>
  </si>
  <si>
    <t>LW + 50 - 8</t>
  </si>
  <si>
    <t>L - S - 4</t>
  </si>
  <si>
    <t>LW + GA1 + GA2 + 50 -12</t>
  </si>
  <si>
    <t>LW - GA1 - GA2 +50 -4</t>
  </si>
  <si>
    <t>S + 4</t>
  </si>
  <si>
    <t>L - S - GA1 - GA2</t>
  </si>
  <si>
    <t>möglich</t>
  </si>
  <si>
    <t>nicht möglich</t>
  </si>
  <si>
    <t xml:space="preserve">Planungshilfe Slidetec optima </t>
  </si>
  <si>
    <t>LH + X + 35</t>
  </si>
  <si>
    <t>BH - 10 -10,5</t>
  </si>
  <si>
    <t>LH - 10 - 32,5</t>
  </si>
  <si>
    <t>BH - 10 - 10,5</t>
  </si>
  <si>
    <t xml:space="preserve">Wandmontage 1 Flügel ohne Seitenteil bei durchlaufender Wand </t>
  </si>
  <si>
    <t>WM 1 F o S dW</t>
  </si>
  <si>
    <t>DM 1 F o S dW</t>
  </si>
  <si>
    <t>WM 1 F o S ndW</t>
  </si>
  <si>
    <t>DM 1 F o S ndW</t>
  </si>
  <si>
    <t>DM 1 F m S dW</t>
  </si>
  <si>
    <t>DM 1 F m S ndW</t>
  </si>
  <si>
    <t>Diese Arbeitsmappe enthällt div. Formeln um Sie bei der Planung einer Schiebetüranlage zu unterstützen. In den folgenden Tabellenblättern sind die Formeln zu den jeweiligen Einbausituationen dargestellt und hinterlegt.             Um die für Ihre Planung Erforderlichen Werte zu ermitteln, füllen Sie bitte die grau hinterlegten Felder in diesem Tabellenblatt aus und wählen Sie anschließend per Mausklick die gewünschte Einbausituation aus. Die erforderlichen Werte werden dann automatisch in die jeweilige Formel übertragen.                                                                                   Wir empfehlen die durchgeführten Berechnungen immer mit einer Zeichnung zu überprüfen.</t>
  </si>
  <si>
    <t xml:space="preserve">Deckenmontage 1 Flügel ohne Seitenteil bei durchlaufender Wand </t>
  </si>
  <si>
    <t>Wandmontage 1 Flügel ohne Seitenteil bei nicht durchlaufender Wand</t>
  </si>
  <si>
    <t>Deckenmontage 1 Flügel ohne Seitenteil bei nicht durchlaufender Wand</t>
  </si>
  <si>
    <t>Deckenmontage 1 Flügel mit Seitenteil bei durchlaufender Wand</t>
  </si>
  <si>
    <t>Deckenmontage 1 Flügel mit Seitenteil bei nicht durchlaufender Wand</t>
  </si>
  <si>
    <t>Startseite</t>
  </si>
  <si>
    <t xml:space="preserve">HAFTUNGSAUSSCHLUSS:
Die vorliegende Excel-Tabelle dient ausschließlich zur unterstützenden Berechnung von Schiebeanlagen des Typs SlideTec Optima der BOHLE AG. Obwohl die Tabellen nach bestem Wissen und Gewissen erstellt wurden, sind die bei Nutzung der Tabelle entstandenen Ergebnisse nochmals zu überprüfen und gegebenenfalls weitere Berechnungen anzustellen. Die Verwendung erfolgt auf eigenes Risiko. BOHLE übernimmt keinerlei Gewähr für die Richtigkeit der Berechnungen. Etwaige Ansprüche aus der Verwendung der Berechnungstabellen sind daher ausgeschlossen.
</t>
  </si>
  <si>
    <t>Gewichtslimit inkl. Griffe und Zubehör beachten!</t>
  </si>
  <si>
    <t>mit Einzugsdämpfung ab 800,00 mmTürbreite möglich</t>
  </si>
  <si>
    <t>weitere Planungshilfen und Informationen finden Sie unter www.bohle-group.com</t>
  </si>
</sst>
</file>

<file path=xl/styles.xml><?xml version="1.0" encoding="utf-8"?>
<styleSheet xmlns="http://schemas.openxmlformats.org/spreadsheetml/2006/main">
  <numFmts count="2">
    <numFmt numFmtId="164" formatCode="0.00\ &quot;mm&quot;"/>
    <numFmt numFmtId="165" formatCode="0.00\ &quot;KG&quot;"/>
  </numFmts>
  <fonts count="17">
    <font>
      <sz val="11"/>
      <color theme="1"/>
      <name val="Calibri"/>
      <family val="2"/>
      <scheme val="minor"/>
    </font>
    <font>
      <b/>
      <u/>
      <sz val="12"/>
      <color theme="1"/>
      <name val="Arial"/>
      <family val="2"/>
    </font>
    <font>
      <sz val="12"/>
      <color theme="1"/>
      <name val="Arial"/>
      <family val="2"/>
    </font>
    <font>
      <sz val="10"/>
      <color theme="1"/>
      <name val="Arial"/>
      <family val="2"/>
    </font>
    <font>
      <sz val="8"/>
      <color theme="1"/>
      <name val="Arial"/>
      <family val="2"/>
    </font>
    <font>
      <sz val="8"/>
      <color theme="1"/>
      <name val="Calibri"/>
      <family val="2"/>
      <scheme val="minor"/>
    </font>
    <font>
      <b/>
      <sz val="8"/>
      <color theme="1"/>
      <name val="Arial"/>
      <family val="2"/>
    </font>
    <font>
      <sz val="8"/>
      <color theme="0"/>
      <name val="Arial"/>
      <family val="2"/>
    </font>
    <font>
      <b/>
      <sz val="10"/>
      <color theme="1"/>
      <name val="Arial"/>
      <family val="2"/>
    </font>
    <font>
      <sz val="8"/>
      <name val="Arial"/>
      <family val="2"/>
    </font>
    <font>
      <u/>
      <sz val="13.2"/>
      <color theme="10"/>
      <name val="Calibri"/>
      <family val="2"/>
    </font>
    <font>
      <b/>
      <u/>
      <sz val="8"/>
      <name val="Arial"/>
      <family val="2"/>
    </font>
    <font>
      <sz val="9"/>
      <color indexed="81"/>
      <name val="Tahoma"/>
      <family val="2"/>
    </font>
    <font>
      <b/>
      <sz val="9"/>
      <color indexed="81"/>
      <name val="Tahoma"/>
      <family val="2"/>
    </font>
    <font>
      <u/>
      <sz val="8"/>
      <color theme="10"/>
      <name val="Arial"/>
      <family val="2"/>
    </font>
    <font>
      <b/>
      <u/>
      <sz val="8"/>
      <color theme="10"/>
      <name val="Arial"/>
      <family val="2"/>
    </font>
    <font>
      <u/>
      <sz val="13.2"/>
      <color theme="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34">
    <xf numFmtId="0" fontId="0" fillId="0" borderId="0" xfId="0"/>
    <xf numFmtId="2" fontId="2" fillId="2" borderId="0" xfId="0" applyNumberFormat="1" applyFont="1" applyFill="1" applyBorder="1" applyAlignment="1"/>
    <xf numFmtId="2" fontId="4" fillId="2" borderId="0" xfId="0" applyNumberFormat="1" applyFont="1" applyFill="1" applyBorder="1"/>
    <xf numFmtId="2" fontId="4" fillId="2" borderId="0" xfId="0" applyNumberFormat="1" applyFont="1" applyFill="1" applyBorder="1" applyAlignment="1">
      <alignment horizontal="center" vertical="center"/>
    </xf>
    <xf numFmtId="2" fontId="3" fillId="2" borderId="0" xfId="0" applyNumberFormat="1" applyFont="1" applyFill="1" applyBorder="1" applyAlignment="1">
      <alignment horizontal="center" vertical="center"/>
    </xf>
    <xf numFmtId="2" fontId="3" fillId="2" borderId="0" xfId="0" applyNumberFormat="1" applyFont="1" applyFill="1"/>
    <xf numFmtId="2" fontId="4" fillId="2" borderId="0" xfId="0" applyNumberFormat="1" applyFont="1" applyFill="1"/>
    <xf numFmtId="2" fontId="4" fillId="2" borderId="0" xfId="0" applyNumberFormat="1" applyFont="1" applyFill="1" applyBorder="1" applyAlignment="1">
      <alignment horizontal="left" vertical="center"/>
    </xf>
    <xf numFmtId="2" fontId="4" fillId="2" borderId="0" xfId="0" applyNumberFormat="1" applyFont="1" applyFill="1" applyBorder="1" applyAlignment="1" applyProtection="1">
      <alignment horizontal="center" vertical="center"/>
      <protection locked="0"/>
    </xf>
    <xf numFmtId="2" fontId="7" fillId="2" borderId="0" xfId="0" applyNumberFormat="1" applyFont="1" applyFill="1" applyBorder="1" applyAlignment="1">
      <alignment horizontal="center" vertical="center"/>
    </xf>
    <xf numFmtId="2" fontId="4" fillId="2" borderId="0" xfId="0" applyNumberFormat="1" applyFont="1" applyFill="1" applyBorder="1" applyAlignment="1">
      <alignment horizontal="left"/>
    </xf>
    <xf numFmtId="2" fontId="6" fillId="2" borderId="0" xfId="0" applyNumberFormat="1" applyFont="1" applyFill="1" applyBorder="1"/>
    <xf numFmtId="2" fontId="3" fillId="2" borderId="0" xfId="0" applyNumberFormat="1" applyFont="1" applyFill="1" applyBorder="1"/>
    <xf numFmtId="2" fontId="8" fillId="2" borderId="0" xfId="0" applyNumberFormat="1" applyFont="1" applyFill="1" applyBorder="1"/>
    <xf numFmtId="0" fontId="4" fillId="0" borderId="0" xfId="0" applyFont="1"/>
    <xf numFmtId="0" fontId="4" fillId="0" borderId="1" xfId="0" applyFont="1" applyBorder="1" applyAlignment="1">
      <alignment horizontal="center"/>
    </xf>
    <xf numFmtId="0" fontId="4" fillId="0" borderId="1" xfId="0" applyFont="1" applyBorder="1"/>
    <xf numFmtId="0" fontId="4" fillId="0" borderId="5" xfId="0" applyFont="1" applyBorder="1"/>
    <xf numFmtId="0" fontId="4" fillId="0" borderId="0" xfId="0" applyFont="1" applyBorder="1"/>
    <xf numFmtId="0" fontId="4" fillId="0" borderId="7" xfId="0" applyFont="1" applyBorder="1"/>
    <xf numFmtId="0" fontId="4" fillId="0" borderId="9" xfId="0" applyFont="1" applyBorder="1"/>
    <xf numFmtId="0" fontId="4" fillId="0" borderId="10" xfId="0" applyFont="1" applyBorder="1" applyAlignment="1">
      <alignment horizontal="center"/>
    </xf>
    <xf numFmtId="0" fontId="4" fillId="0" borderId="10" xfId="0" applyFont="1" applyBorder="1"/>
    <xf numFmtId="0" fontId="4" fillId="0" borderId="1" xfId="0" applyFont="1" applyBorder="1" applyAlignment="1"/>
    <xf numFmtId="2" fontId="4" fillId="0" borderId="0" xfId="0" applyNumberFormat="1" applyFont="1" applyFill="1"/>
    <xf numFmtId="0" fontId="4" fillId="0" borderId="0" xfId="0" applyFont="1" applyFill="1"/>
    <xf numFmtId="0" fontId="4" fillId="0" borderId="0" xfId="0" applyFont="1" applyAlignment="1">
      <alignment vertical="center"/>
    </xf>
    <xf numFmtId="0" fontId="4" fillId="0" borderId="10" xfId="0" applyFont="1" applyBorder="1" applyAlignment="1"/>
    <xf numFmtId="0" fontId="4" fillId="0" borderId="0" xfId="0" applyFont="1" applyBorder="1" applyAlignment="1">
      <alignment horizontal="center"/>
    </xf>
    <xf numFmtId="0" fontId="4" fillId="0" borderId="13" xfId="0" applyFont="1" applyBorder="1"/>
    <xf numFmtId="0" fontId="4" fillId="0" borderId="15" xfId="0" applyFont="1" applyBorder="1"/>
    <xf numFmtId="0" fontId="4" fillId="0" borderId="15" xfId="0" applyFont="1" applyBorder="1" applyAlignment="1">
      <alignment horizont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xf numFmtId="2" fontId="4" fillId="0" borderId="0" xfId="0" applyNumberFormat="1" applyFont="1" applyAlignment="1">
      <alignment horizontal="center"/>
    </xf>
    <xf numFmtId="2" fontId="4" fillId="0" borderId="6" xfId="0" applyNumberFormat="1" applyFont="1" applyBorder="1" applyAlignment="1">
      <alignment horizontal="center"/>
    </xf>
    <xf numFmtId="0" fontId="9" fillId="0" borderId="0" xfId="0" applyFont="1"/>
    <xf numFmtId="0" fontId="4" fillId="0" borderId="0" xfId="0" applyFont="1" applyAlignment="1">
      <alignment horizontal="center"/>
    </xf>
    <xf numFmtId="2" fontId="9" fillId="0" borderId="0" xfId="0" applyNumberFormat="1" applyFont="1" applyAlignment="1">
      <alignment horizontal="center"/>
    </xf>
    <xf numFmtId="2" fontId="9" fillId="0" borderId="6" xfId="0" applyNumberFormat="1" applyFont="1" applyBorder="1" applyAlignment="1">
      <alignment horizontal="center"/>
    </xf>
    <xf numFmtId="2" fontId="4" fillId="0" borderId="0" xfId="0" applyNumberFormat="1" applyFont="1" applyAlignment="1"/>
    <xf numFmtId="2" fontId="4" fillId="0" borderId="0" xfId="0" applyNumberFormat="1" applyFont="1" applyAlignment="1">
      <alignment vertical="center"/>
    </xf>
    <xf numFmtId="0" fontId="4" fillId="0" borderId="5" xfId="0" applyFont="1" applyBorder="1" applyAlignment="1"/>
    <xf numFmtId="0" fontId="4" fillId="0" borderId="6" xfId="0" applyFont="1" applyBorder="1" applyAlignment="1"/>
    <xf numFmtId="2" fontId="4" fillId="2" borderId="0" xfId="0" applyNumberFormat="1" applyFont="1" applyFill="1" applyBorder="1" applyAlignment="1"/>
    <xf numFmtId="0" fontId="4" fillId="0" borderId="0" xfId="0" applyFont="1" applyBorder="1" applyAlignment="1">
      <alignment vertical="center"/>
    </xf>
    <xf numFmtId="0" fontId="5" fillId="0" borderId="0" xfId="0" applyFont="1"/>
    <xf numFmtId="2" fontId="4" fillId="2" borderId="0" xfId="0" applyNumberFormat="1" applyFont="1" applyFill="1" applyBorder="1" applyAlignment="1">
      <alignment vertical="top" wrapText="1"/>
    </xf>
    <xf numFmtId="0" fontId="4" fillId="0" borderId="0" xfId="0" applyFont="1" applyProtection="1">
      <protection locked="0"/>
    </xf>
    <xf numFmtId="2" fontId="4" fillId="0" borderId="0" xfId="0" applyNumberFormat="1" applyFont="1" applyAlignment="1" applyProtection="1">
      <alignment horizontal="center"/>
      <protection locked="0"/>
    </xf>
    <xf numFmtId="2" fontId="9" fillId="0" borderId="0" xfId="0" applyNumberFormat="1" applyFont="1" applyAlignment="1" applyProtection="1">
      <alignment horizontal="center"/>
      <protection locked="0"/>
    </xf>
    <xf numFmtId="0" fontId="4" fillId="0" borderId="6" xfId="0" applyFont="1" applyBorder="1" applyAlignment="1">
      <alignment horizontal="center"/>
    </xf>
    <xf numFmtId="0" fontId="4" fillId="0" borderId="0" xfId="0" applyFont="1" applyAlignment="1" applyProtection="1">
      <alignment horizontal="center"/>
      <protection locked="0"/>
    </xf>
    <xf numFmtId="2" fontId="4" fillId="0" borderId="17" xfId="0" applyNumberFormat="1" applyFont="1" applyBorder="1" applyAlignment="1">
      <alignment horizontal="center" vertical="center"/>
    </xf>
    <xf numFmtId="0" fontId="0" fillId="0" borderId="0" xfId="0" applyAlignment="1"/>
    <xf numFmtId="164" fontId="4" fillId="2" borderId="0" xfId="0" applyNumberFormat="1" applyFont="1" applyFill="1" applyBorder="1" applyAlignment="1"/>
    <xf numFmtId="164" fontId="3" fillId="2" borderId="0" xfId="0" applyNumberFormat="1" applyFont="1" applyFill="1" applyBorder="1" applyAlignment="1">
      <alignment horizontal="center" vertical="center"/>
    </xf>
    <xf numFmtId="164" fontId="4" fillId="3" borderId="0" xfId="0" applyNumberFormat="1" applyFont="1" applyFill="1" applyBorder="1" applyAlignment="1" applyProtection="1">
      <alignment horizontal="center" vertical="center"/>
      <protection locked="0"/>
    </xf>
    <xf numFmtId="164" fontId="4" fillId="2" borderId="0" xfId="0" applyNumberFormat="1" applyFont="1" applyFill="1" applyBorder="1" applyAlignment="1">
      <alignment horizontal="center" vertical="center"/>
    </xf>
    <xf numFmtId="164" fontId="4" fillId="3" borderId="0" xfId="0" applyNumberFormat="1" applyFont="1" applyFill="1" applyBorder="1" applyAlignment="1">
      <alignment horizontal="center" vertical="center"/>
    </xf>
    <xf numFmtId="164" fontId="4" fillId="3" borderId="0" xfId="0" applyNumberFormat="1" applyFont="1" applyFill="1" applyBorder="1" applyAlignment="1">
      <alignment horizontal="center"/>
    </xf>
    <xf numFmtId="164" fontId="4" fillId="2" borderId="0" xfId="0" applyNumberFormat="1" applyFont="1" applyFill="1" applyBorder="1"/>
    <xf numFmtId="164" fontId="3" fillId="2" borderId="0" xfId="0" applyNumberFormat="1" applyFont="1" applyFill="1" applyBorder="1"/>
    <xf numFmtId="164" fontId="0" fillId="0" borderId="0" xfId="0" applyNumberFormat="1"/>
    <xf numFmtId="164" fontId="4" fillId="0" borderId="8" xfId="0" applyNumberFormat="1" applyFont="1" applyBorder="1" applyAlignment="1">
      <alignment horizontal="center"/>
    </xf>
    <xf numFmtId="164" fontId="4" fillId="0" borderId="11" xfId="0" applyNumberFormat="1" applyFont="1" applyBorder="1" applyAlignment="1">
      <alignment horizontal="center"/>
    </xf>
    <xf numFmtId="165" fontId="4" fillId="0" borderId="8" xfId="0" applyNumberFormat="1" applyFont="1" applyBorder="1" applyAlignment="1">
      <alignment horizontal="center"/>
    </xf>
    <xf numFmtId="165" fontId="9" fillId="0" borderId="8" xfId="0" applyNumberFormat="1" applyFont="1" applyBorder="1" applyAlignment="1">
      <alignment horizontal="center"/>
    </xf>
    <xf numFmtId="164" fontId="9" fillId="0" borderId="8" xfId="0" applyNumberFormat="1" applyFont="1" applyBorder="1" applyAlignment="1">
      <alignment horizontal="center"/>
    </xf>
    <xf numFmtId="164" fontId="9" fillId="0" borderId="11" xfId="0" applyNumberFormat="1" applyFont="1" applyBorder="1" applyAlignment="1">
      <alignment horizontal="center"/>
    </xf>
    <xf numFmtId="0" fontId="16" fillId="0" borderId="0" xfId="1" applyFont="1" applyAlignment="1" applyProtection="1">
      <alignment vertical="center"/>
    </xf>
    <xf numFmtId="2" fontId="4" fillId="2" borderId="0" xfId="0" applyNumberFormat="1" applyFont="1" applyFill="1" applyBorder="1" applyAlignment="1"/>
    <xf numFmtId="0" fontId="5" fillId="0" borderId="0" xfId="0" applyFont="1" applyAlignment="1"/>
    <xf numFmtId="2" fontId="5" fillId="2" borderId="0" xfId="0" applyNumberFormat="1" applyFont="1" applyFill="1" applyAlignment="1"/>
    <xf numFmtId="2" fontId="1" fillId="2" borderId="0" xfId="0" applyNumberFormat="1" applyFont="1" applyFill="1" applyBorder="1" applyAlignment="1"/>
    <xf numFmtId="2" fontId="0" fillId="2" borderId="0" xfId="0" applyNumberFormat="1" applyFill="1" applyAlignment="1"/>
    <xf numFmtId="2" fontId="4" fillId="2" borderId="0" xfId="0" applyNumberFormat="1" applyFont="1" applyFill="1" applyBorder="1" applyAlignment="1">
      <alignment horizontal="left" vertical="top" wrapText="1"/>
    </xf>
    <xf numFmtId="2" fontId="4" fillId="2" borderId="0" xfId="0" applyNumberFormat="1" applyFont="1" applyFill="1" applyAlignment="1">
      <alignment horizontal="left" wrapText="1"/>
    </xf>
    <xf numFmtId="2" fontId="4" fillId="2" borderId="0" xfId="0" applyNumberFormat="1" applyFont="1" applyFill="1" applyAlignment="1">
      <alignment horizontal="left"/>
    </xf>
    <xf numFmtId="0" fontId="14" fillId="0" borderId="0" xfId="1" applyFont="1" applyBorder="1" applyAlignment="1" applyProtection="1">
      <alignment horizontal="left" vertical="center"/>
      <protection locked="0"/>
    </xf>
    <xf numFmtId="0" fontId="14" fillId="0" borderId="0" xfId="1" applyFont="1" applyBorder="1" applyAlignment="1" applyProtection="1">
      <alignment horizontal="center" vertical="center"/>
      <protection locked="0"/>
    </xf>
    <xf numFmtId="0" fontId="6" fillId="7" borderId="0" xfId="0" applyFont="1" applyFill="1" applyAlignment="1">
      <alignment horizontal="center"/>
    </xf>
    <xf numFmtId="0" fontId="16" fillId="0" borderId="0" xfId="1" applyFont="1" applyAlignment="1" applyProtection="1">
      <alignment horizontal="center" vertical="center"/>
    </xf>
    <xf numFmtId="0" fontId="14" fillId="0" borderId="0" xfId="1" applyFont="1" applyAlignment="1" applyProtection="1">
      <alignment horizontal="left"/>
      <protection locked="0"/>
    </xf>
    <xf numFmtId="0" fontId="6" fillId="6" borderId="0" xfId="0" applyFont="1" applyFill="1" applyAlignment="1">
      <alignment horizontal="center"/>
    </xf>
    <xf numFmtId="0" fontId="4" fillId="6" borderId="0" xfId="0" applyFont="1" applyFill="1" applyAlignment="1">
      <alignment horizontal="center"/>
    </xf>
    <xf numFmtId="0" fontId="6" fillId="4" borderId="0" xfId="0" applyFont="1" applyFill="1" applyAlignment="1">
      <alignment horizontal="center"/>
    </xf>
    <xf numFmtId="0" fontId="6" fillId="5" borderId="0" xfId="0" applyFont="1" applyFill="1" applyAlignment="1">
      <alignment horizontal="center"/>
    </xf>
    <xf numFmtId="0" fontId="15" fillId="0" borderId="2" xfId="1" applyFont="1" applyBorder="1" applyAlignment="1" applyProtection="1">
      <alignment horizontal="left"/>
      <protection locked="0"/>
    </xf>
    <xf numFmtId="0" fontId="15" fillId="0" borderId="3" xfId="1" applyFont="1" applyBorder="1" applyAlignment="1" applyProtection="1">
      <alignment horizontal="left"/>
      <protection locked="0"/>
    </xf>
    <xf numFmtId="0" fontId="15" fillId="0" borderId="4" xfId="1" applyFont="1" applyBorder="1" applyAlignment="1" applyProtection="1">
      <alignment horizontal="left"/>
      <protection locked="0"/>
    </xf>
    <xf numFmtId="0" fontId="4" fillId="0" borderId="1"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2" fontId="9" fillId="0" borderId="16" xfId="0" applyNumberFormat="1" applyFont="1" applyBorder="1" applyAlignment="1">
      <alignment horizontal="center" vertical="center"/>
    </xf>
    <xf numFmtId="2" fontId="9" fillId="0" borderId="15" xfId="0" applyNumberFormat="1" applyFont="1" applyBorder="1" applyAlignment="1">
      <alignment horizontal="center" vertical="center"/>
    </xf>
    <xf numFmtId="2" fontId="9" fillId="0" borderId="17" xfId="0" applyNumberFormat="1" applyFont="1" applyBorder="1" applyAlignment="1">
      <alignment horizontal="center" vertical="center"/>
    </xf>
    <xf numFmtId="2" fontId="9" fillId="0" borderId="16" xfId="0" applyNumberFormat="1" applyFont="1" applyBorder="1" applyAlignment="1">
      <alignment horizontal="center"/>
    </xf>
    <xf numFmtId="2" fontId="9" fillId="0" borderId="15" xfId="0" applyNumberFormat="1" applyFont="1" applyBorder="1" applyAlignment="1">
      <alignment horizontal="center"/>
    </xf>
    <xf numFmtId="2" fontId="9" fillId="0" borderId="17" xfId="0" applyNumberFormat="1" applyFont="1" applyBorder="1" applyAlignment="1">
      <alignment horizontal="center"/>
    </xf>
    <xf numFmtId="164" fontId="14" fillId="0" borderId="5" xfId="1" applyNumberFormat="1" applyFont="1" applyFill="1" applyBorder="1" applyAlignment="1" applyProtection="1">
      <alignment horizontal="left"/>
    </xf>
    <xf numFmtId="164" fontId="14" fillId="0" borderId="0" xfId="1" applyNumberFormat="1" applyFont="1" applyFill="1" applyBorder="1" applyAlignment="1" applyProtection="1">
      <alignment horizontal="left"/>
    </xf>
    <xf numFmtId="49" fontId="7" fillId="0" borderId="16" xfId="0" applyNumberFormat="1" applyFont="1" applyBorder="1" applyAlignment="1">
      <alignment horizontal="center"/>
    </xf>
    <xf numFmtId="49" fontId="7" fillId="0" borderId="15" xfId="0" applyNumberFormat="1" applyFont="1" applyBorder="1" applyAlignment="1">
      <alignment horizontal="center"/>
    </xf>
    <xf numFmtId="49" fontId="7" fillId="0" borderId="17" xfId="0" applyNumberFormat="1" applyFont="1" applyBorder="1" applyAlignment="1">
      <alignment horizontal="center"/>
    </xf>
    <xf numFmtId="0" fontId="4" fillId="4" borderId="0" xfId="0" applyFont="1" applyFill="1" applyAlignment="1">
      <alignment horizontal="center"/>
    </xf>
    <xf numFmtId="0" fontId="4" fillId="5" borderId="0" xfId="0" applyFont="1" applyFill="1" applyAlignment="1">
      <alignment horizontal="center"/>
    </xf>
    <xf numFmtId="2" fontId="4" fillId="0" borderId="16" xfId="0" applyNumberFormat="1" applyFont="1" applyBorder="1" applyAlignment="1">
      <alignment horizontal="center"/>
    </xf>
    <xf numFmtId="0" fontId="4" fillId="0" borderId="15" xfId="0" applyNumberFormat="1" applyFont="1" applyBorder="1" applyAlignment="1">
      <alignment horizontal="center"/>
    </xf>
    <xf numFmtId="0" fontId="4" fillId="0" borderId="17" xfId="0" applyNumberFormat="1" applyFont="1" applyBorder="1" applyAlignment="1">
      <alignment horizont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164" fontId="4" fillId="0" borderId="14" xfId="0" applyNumberFormat="1" applyFont="1" applyBorder="1" applyAlignment="1">
      <alignment horizontal="center" vertical="center"/>
    </xf>
    <xf numFmtId="164" fontId="4" fillId="0" borderId="17" xfId="0" applyNumberFormat="1" applyFont="1" applyBorder="1" applyAlignment="1">
      <alignment horizontal="center" vertical="center"/>
    </xf>
    <xf numFmtId="164" fontId="4" fillId="0" borderId="21"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0" borderId="18" xfId="0" applyFont="1" applyBorder="1" applyAlignment="1">
      <alignment horizontal="left" vertical="center"/>
    </xf>
    <xf numFmtId="49" fontId="4" fillId="0" borderId="13" xfId="0" applyNumberFormat="1" applyFont="1" applyBorder="1" applyAlignment="1">
      <alignment horizontal="center" vertical="center"/>
    </xf>
    <xf numFmtId="49" fontId="4" fillId="0" borderId="19" xfId="0" applyNumberFormat="1" applyFont="1" applyBorder="1" applyAlignment="1">
      <alignment horizontal="center" vertical="center"/>
    </xf>
    <xf numFmtId="164" fontId="4" fillId="0" borderId="20"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14" fillId="0" borderId="0" xfId="1" applyFont="1" applyBorder="1" applyAlignment="1" applyProtection="1">
      <alignment horizontal="left" vertical="center"/>
    </xf>
    <xf numFmtId="0" fontId="11" fillId="0" borderId="2" xfId="1" applyFont="1" applyBorder="1" applyAlignment="1" applyProtection="1">
      <alignment horizontal="left"/>
      <protection locked="0"/>
    </xf>
    <xf numFmtId="0" fontId="11" fillId="0" borderId="3" xfId="1" applyFont="1" applyBorder="1" applyAlignment="1" applyProtection="1">
      <alignment horizontal="left"/>
      <protection locked="0"/>
    </xf>
    <xf numFmtId="0" fontId="11" fillId="0" borderId="4" xfId="1" applyFont="1" applyBorder="1" applyAlignment="1" applyProtection="1">
      <alignment horizontal="left"/>
      <protection locked="0"/>
    </xf>
  </cellXfs>
  <cellStyles count="2">
    <cellStyle name="Hyperlink" xfId="1" builtinId="8"/>
    <cellStyle name="Standard" xfId="0" builtinId="0"/>
  </cellStyles>
  <dxfs count="148">
    <dxf>
      <font>
        <b/>
        <i val="0"/>
      </font>
      <fill>
        <patternFill>
          <bgColor theme="3" tint="0.79998168889431442"/>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ill>
        <patternFill>
          <bgColor rgb="FF00B050"/>
        </patternFill>
      </fill>
    </dxf>
    <dxf>
      <font>
        <color rgb="FFFF0000"/>
      </font>
      <fill>
        <patternFill>
          <bgColor rgb="FFFF0000"/>
        </patternFill>
      </fill>
    </dxf>
    <dxf>
      <font>
        <color auto="1"/>
      </font>
      <fill>
        <patternFill>
          <bgColor rgb="FFFF0000"/>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b/>
        <i val="0"/>
      </font>
      <fill>
        <patternFill>
          <bgColor theme="3" tint="0.79998168889431442"/>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ill>
        <patternFill>
          <bgColor rgb="FF00B050"/>
        </patternFill>
      </fill>
    </dxf>
    <dxf>
      <font>
        <color auto="1"/>
      </font>
      <fill>
        <patternFill>
          <bgColor rgb="FFFF0000"/>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rgb="FFFFFF00"/>
        </patternFill>
      </fill>
    </dxf>
    <dxf>
      <font>
        <color auto="1"/>
      </font>
      <fill>
        <patternFill>
          <bgColor rgb="FF00B050"/>
        </patternFill>
      </fill>
    </dxf>
    <dxf>
      <fill>
        <patternFill>
          <bgColor rgb="FFFF0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b/>
        <i val="0"/>
      </font>
      <fill>
        <patternFill>
          <bgColor theme="3" tint="0.79998168889431442"/>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ill>
        <patternFill>
          <bgColor rgb="FF00B050"/>
        </patternFill>
      </fill>
    </dxf>
    <dxf>
      <font>
        <color auto="1"/>
      </font>
      <fill>
        <patternFill>
          <bgColor rgb="FFFF0000"/>
        </patternFill>
      </fill>
    </dxf>
    <dxf>
      <font>
        <color auto="1"/>
      </font>
      <fill>
        <patternFill>
          <bgColor rgb="FFFFFF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ill>
        <patternFill>
          <bgColor rgb="FFFF0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b/>
        <i val="0"/>
      </font>
      <fill>
        <patternFill>
          <bgColor theme="3" tint="0.79998168889431442"/>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patternType="solid">
          <bgColor rgb="FFFF000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ill>
        <patternFill>
          <bgColor rgb="FF00B050"/>
        </patternFill>
      </fill>
    </dxf>
    <dxf>
      <fill>
        <patternFill>
          <bgColor rgb="FFFF0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b/>
        <i val="0"/>
      </font>
      <fill>
        <patternFill>
          <bgColor theme="3" tint="0.79998168889431442"/>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00B05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ill>
        <patternFill>
          <bgColor rgb="FFFF00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b/>
        <i val="0"/>
        <color auto="1"/>
      </font>
      <fill>
        <patternFill>
          <bgColor theme="3" tint="0.79998168889431442"/>
        </patternFill>
      </fill>
    </dxf>
    <dxf>
      <font>
        <b/>
        <i val="0"/>
        <color auto="1"/>
      </font>
      <fill>
        <patternFill>
          <bgColor theme="3" tint="0.79998168889431442"/>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ill>
        <patternFill>
          <fgColor auto="1"/>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ohle-group.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ohle-group.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ohle-group.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ohle-group.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ohle-group.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ohle-group.com" TargetMode="External"/></Relationships>
</file>

<file path=xl/drawings/drawing1.xml><?xml version="1.0" encoding="utf-8"?>
<xdr:wsDr xmlns:xdr="http://schemas.openxmlformats.org/drawingml/2006/spreadsheetDrawing" xmlns:a="http://schemas.openxmlformats.org/drawingml/2006/main">
  <xdr:twoCellAnchor editAs="oneCell">
    <xdr:from>
      <xdr:col>33</xdr:col>
      <xdr:colOff>303211</xdr:colOff>
      <xdr:row>1</xdr:row>
      <xdr:rowOff>17462</xdr:rowOff>
    </xdr:from>
    <xdr:to>
      <xdr:col>33</xdr:col>
      <xdr:colOff>1242293</xdr:colOff>
      <xdr:row>3</xdr:row>
      <xdr:rowOff>131762</xdr:rowOff>
    </xdr:to>
    <xdr:pic>
      <xdr:nvPicPr>
        <xdr:cNvPr id="4" name="Grafik 3" descr="Bohle_Web.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5559086" y="160337"/>
          <a:ext cx="939082"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209550</xdr:colOff>
      <xdr:row>1</xdr:row>
      <xdr:rowOff>9525</xdr:rowOff>
    </xdr:from>
    <xdr:to>
      <xdr:col>33</xdr:col>
      <xdr:colOff>1148632</xdr:colOff>
      <xdr:row>3</xdr:row>
      <xdr:rowOff>123825</xdr:rowOff>
    </xdr:to>
    <xdr:pic>
      <xdr:nvPicPr>
        <xdr:cNvPr id="3" name="Grafik 2" descr="Bohle_Web.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5516225" y="152400"/>
          <a:ext cx="939082"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209550</xdr:colOff>
      <xdr:row>1</xdr:row>
      <xdr:rowOff>47625</xdr:rowOff>
    </xdr:from>
    <xdr:to>
      <xdr:col>33</xdr:col>
      <xdr:colOff>1148632</xdr:colOff>
      <xdr:row>4</xdr:row>
      <xdr:rowOff>19050</xdr:rowOff>
    </xdr:to>
    <xdr:pic>
      <xdr:nvPicPr>
        <xdr:cNvPr id="2" name="Grafik 1" descr="Bohle_Web.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5516225" y="190500"/>
          <a:ext cx="939082" cy="400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33</xdr:col>
      <xdr:colOff>209550</xdr:colOff>
      <xdr:row>1</xdr:row>
      <xdr:rowOff>66675</xdr:rowOff>
    </xdr:from>
    <xdr:to>
      <xdr:col>33</xdr:col>
      <xdr:colOff>1148632</xdr:colOff>
      <xdr:row>4</xdr:row>
      <xdr:rowOff>38100</xdr:rowOff>
    </xdr:to>
    <xdr:pic>
      <xdr:nvPicPr>
        <xdr:cNvPr id="2" name="Grafik 1" descr="Bohle_Web.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5516225" y="209550"/>
          <a:ext cx="939082" cy="400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1</xdr:row>
      <xdr:rowOff>28575</xdr:rowOff>
    </xdr:from>
    <xdr:to>
      <xdr:col>21</xdr:col>
      <xdr:colOff>1158157</xdr:colOff>
      <xdr:row>4</xdr:row>
      <xdr:rowOff>0</xdr:rowOff>
    </xdr:to>
    <xdr:pic>
      <xdr:nvPicPr>
        <xdr:cNvPr id="2" name="Grafik 1" descr="Bohle_Web.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820275" y="171450"/>
          <a:ext cx="939082" cy="400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238125</xdr:colOff>
      <xdr:row>1</xdr:row>
      <xdr:rowOff>28575</xdr:rowOff>
    </xdr:from>
    <xdr:to>
      <xdr:col>21</xdr:col>
      <xdr:colOff>1177207</xdr:colOff>
      <xdr:row>4</xdr:row>
      <xdr:rowOff>0</xdr:rowOff>
    </xdr:to>
    <xdr:pic>
      <xdr:nvPicPr>
        <xdr:cNvPr id="2" name="Grafik 1" descr="Bohle_Web.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9839325" y="171450"/>
          <a:ext cx="939082" cy="40005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ohle-group.com/de-de/produkte/beschlaege/beschlaege-fuer-den-innenausbau/schiebetuersysteme/bohle-slidetec-optima/" TargetMode="External"/><Relationship Id="rId13" Type="http://schemas.openxmlformats.org/officeDocument/2006/relationships/drawing" Target="../drawings/drawing1.xml"/><Relationship Id="rId3" Type="http://schemas.openxmlformats.org/officeDocument/2006/relationships/hyperlink" Target="https://www.bohle-group.com/de-de/produkte/beschlaege/beschlaege-fuer-den-innenausbau/schiebetuersysteme/bohle-slidetec-optima/" TargetMode="External"/><Relationship Id="rId7" Type="http://schemas.openxmlformats.org/officeDocument/2006/relationships/hyperlink" Target="https://www.bohle-group.com/de-de/produkte/beschlaege/beschlaege-fuer-den-innenausbau/schiebetuersysteme/bohle-slidetec-optima/" TargetMode="External"/><Relationship Id="rId12" Type="http://schemas.openxmlformats.org/officeDocument/2006/relationships/printerSettings" Target="../printerSettings/printerSettings2.bin"/><Relationship Id="rId2" Type="http://schemas.openxmlformats.org/officeDocument/2006/relationships/hyperlink" Target="https://www.bohle-group.com/de-de/produkte/beschlaege/beschlaege-fuer-den-innenausbau/schiebetuersysteme/bohle-slidetec-optima/" TargetMode="External"/><Relationship Id="rId1" Type="http://schemas.openxmlformats.org/officeDocument/2006/relationships/hyperlink" Target="https://www.bohle-group.com/de-de/produkte/beschlaege/beschlaege-fuer-den-innenausbau/schiebetuersysteme/bohle-slidetec-optima/" TargetMode="External"/><Relationship Id="rId6" Type="http://schemas.openxmlformats.org/officeDocument/2006/relationships/hyperlink" Target="https://www.bohle-group.com/de-de/produkte/beschlaege/beschlaege-fuer-den-innenausbau/schiebetuersysteme/bohle-slidetec-optima/" TargetMode="External"/><Relationship Id="rId11" Type="http://schemas.openxmlformats.org/officeDocument/2006/relationships/hyperlink" Target="https://www.bohle-group.com/de-de/produkte/beschlaege/beschlaege-fuer-den-innenausbau/schiebetuersysteme/bohle-slidetec-optima/" TargetMode="External"/><Relationship Id="rId5" Type="http://schemas.openxmlformats.org/officeDocument/2006/relationships/hyperlink" Target="https://www.bohle-group.com/de-de/produkte/beschlaege/beschlaege-fuer-den-innenausbau/schiebetuersysteme/bohle-slidetec-optima/" TargetMode="External"/><Relationship Id="rId15" Type="http://schemas.openxmlformats.org/officeDocument/2006/relationships/comments" Target="../comments2.xml"/><Relationship Id="rId10" Type="http://schemas.openxmlformats.org/officeDocument/2006/relationships/hyperlink" Target="http://www.bohle-group.com/" TargetMode="External"/><Relationship Id="rId4" Type="http://schemas.openxmlformats.org/officeDocument/2006/relationships/hyperlink" Target="http://www.bohle-group.com/de-de/produkte/beschlaege/beschlaege-fuer-den-innenausbau/schiebetuersysteme/bohle-slidetec-optima/" TargetMode="External"/><Relationship Id="rId9" Type="http://schemas.openxmlformats.org/officeDocument/2006/relationships/hyperlink" Target="https://www.bohle-group.com/de-de/produkte/beschlaege/beschlaege-fuer-den-innenausbau/schiebetuersysteme/bohle-slidetec-optima/"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bohle-group.com/de-de/produkte/beschlaege/beschlaege-fuer-den-innenausbau/schiebetuersysteme/bohle-slidetec-optima/" TargetMode="External"/><Relationship Id="rId13" Type="http://schemas.openxmlformats.org/officeDocument/2006/relationships/vmlDrawing" Target="../drawings/vmlDrawing3.vml"/><Relationship Id="rId3" Type="http://schemas.openxmlformats.org/officeDocument/2006/relationships/hyperlink" Target="https://www.bohle-group.com/de-de/produkte/beschlaege/beschlaege-fuer-den-innenausbau/schiebetuersysteme/bohle-slidetec-optima/" TargetMode="External"/><Relationship Id="rId7" Type="http://schemas.openxmlformats.org/officeDocument/2006/relationships/hyperlink" Target="https://www.bohle-group.com/de-de/produkte/beschlaege/beschlaege-fuer-den-innenausbau/schiebetuersysteme/bohle-slidetec-optima/" TargetMode="External"/><Relationship Id="rId12" Type="http://schemas.openxmlformats.org/officeDocument/2006/relationships/drawing" Target="../drawings/drawing2.xml"/><Relationship Id="rId2" Type="http://schemas.openxmlformats.org/officeDocument/2006/relationships/hyperlink" Target="https://www.bohle-group.com/de-de/produkte/beschlaege/beschlaege-fuer-den-innenausbau/schiebetuersysteme/bohle-slidetec-optima/" TargetMode="External"/><Relationship Id="rId1" Type="http://schemas.openxmlformats.org/officeDocument/2006/relationships/hyperlink" Target="https://www.bohle-group.com/de-de/produkte/beschlaege/beschlaege-fuer-den-innenausbau/schiebetuersysteme/bohle-slidetec-optima/" TargetMode="External"/><Relationship Id="rId6" Type="http://schemas.openxmlformats.org/officeDocument/2006/relationships/hyperlink" Target="https://www.bohle-group.com/de-de/produkte/beschlaege/beschlaege-fuer-den-innenausbau/schiebetuersysteme/bohle-slidetec-optima/" TargetMode="External"/><Relationship Id="rId11" Type="http://schemas.openxmlformats.org/officeDocument/2006/relationships/printerSettings" Target="../printerSettings/printerSettings3.bin"/><Relationship Id="rId5" Type="http://schemas.openxmlformats.org/officeDocument/2006/relationships/hyperlink" Target="https://www.bohle-group.com/de-de/produkte/beschlaege/beschlaege-fuer-den-innenausbau/schiebetuersysteme/bohle-slidetec-optima/" TargetMode="External"/><Relationship Id="rId10" Type="http://schemas.openxmlformats.org/officeDocument/2006/relationships/hyperlink" Target="http://www.bohle-group.com/" TargetMode="External"/><Relationship Id="rId4" Type="http://schemas.openxmlformats.org/officeDocument/2006/relationships/hyperlink" Target="https://www.bohle-group.com/de-de/produkte/beschlaege/beschlaege-fuer-den-innenausbau/schiebetuersysteme/bohle-slidetec-optima/" TargetMode="External"/><Relationship Id="rId9" Type="http://schemas.openxmlformats.org/officeDocument/2006/relationships/hyperlink" Target="https://www.bohle-group.com/de-de/produkte/beschlaege/beschlaege-fuer-den-innenausbau/schiebetuersysteme/bohle-slidetec-optima/" TargetMode="Externa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bohle-group.com/de-de/produkte/beschlaege/beschlaege-fuer-den-innenausbau/schiebetuersysteme/bohle-slidetec-optima/" TargetMode="External"/><Relationship Id="rId13" Type="http://schemas.openxmlformats.org/officeDocument/2006/relationships/vmlDrawing" Target="../drawings/vmlDrawing4.vml"/><Relationship Id="rId3" Type="http://schemas.openxmlformats.org/officeDocument/2006/relationships/hyperlink" Target="https://www.bohle-group.com/de-de/produkte/beschlaege/beschlaege-fuer-den-innenausbau/schiebetuersysteme/bohle-slidetec-optima/" TargetMode="External"/><Relationship Id="rId7" Type="http://schemas.openxmlformats.org/officeDocument/2006/relationships/hyperlink" Target="https://www.bohle-group.com/de-de/produkte/beschlaege/beschlaege-fuer-den-innenausbau/schiebetuersysteme/bohle-slidetec-optima/" TargetMode="External"/><Relationship Id="rId12" Type="http://schemas.openxmlformats.org/officeDocument/2006/relationships/drawing" Target="../drawings/drawing3.xml"/><Relationship Id="rId2" Type="http://schemas.openxmlformats.org/officeDocument/2006/relationships/hyperlink" Target="https://www.bohle-group.com/de-de/produkte/beschlaege/beschlaege-fuer-den-innenausbau/schiebetuersysteme/bohle-slidetec-optima/" TargetMode="External"/><Relationship Id="rId1" Type="http://schemas.openxmlformats.org/officeDocument/2006/relationships/hyperlink" Target="https://www.bohle-group.com/de-de/produkte/beschlaege/beschlaege-fuer-den-innenausbau/schiebetuersysteme/bohle-slidetec-optima/" TargetMode="External"/><Relationship Id="rId6" Type="http://schemas.openxmlformats.org/officeDocument/2006/relationships/hyperlink" Target="https://www.bohle-group.com/de-de/produkte/beschlaege/beschlaege-fuer-den-innenausbau/schiebetuersysteme/bohle-slidetec-optima/" TargetMode="External"/><Relationship Id="rId11" Type="http://schemas.openxmlformats.org/officeDocument/2006/relationships/hyperlink" Target="http://www.bohle-group.com/" TargetMode="External"/><Relationship Id="rId5" Type="http://schemas.openxmlformats.org/officeDocument/2006/relationships/hyperlink" Target="https://www.bohle-group.com/de-de/produkte/beschlaege/beschlaege-fuer-den-innenausbau/schiebetuersysteme/bohle-slidetec-optima/" TargetMode="External"/><Relationship Id="rId10" Type="http://schemas.openxmlformats.org/officeDocument/2006/relationships/hyperlink" Target="https://www.bohle-group.com/de-de/produkte/beschlaege/beschlaege-fuer-den-innenausbau/schiebetuersysteme/bohle-slidetec-optima/" TargetMode="External"/><Relationship Id="rId4" Type="http://schemas.openxmlformats.org/officeDocument/2006/relationships/hyperlink" Target="https://www.bohle-group.com/de-de/produkte/beschlaege/beschlaege-fuer-den-innenausbau/schiebetuersysteme/bohle-slidetec-optima/" TargetMode="External"/><Relationship Id="rId9" Type="http://schemas.openxmlformats.org/officeDocument/2006/relationships/hyperlink" Target="https://www.bohle-group.com/de-de/produkte/beschlaege/beschlaege-fuer-den-innenausbau/schiebetuersysteme/bohle-slidetec-optima/" TargetMode="External"/><Relationship Id="rId1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bohle-group.com/de-de/produkte/beschlaege/beschlaege-fuer-den-innenausbau/schiebetuersysteme/bohle-slidetec-optima/" TargetMode="External"/><Relationship Id="rId13" Type="http://schemas.openxmlformats.org/officeDocument/2006/relationships/comments" Target="../comments5.xml"/><Relationship Id="rId3" Type="http://schemas.openxmlformats.org/officeDocument/2006/relationships/hyperlink" Target="https://www.bohle-group.com/de-de/produkte/beschlaege/beschlaege-fuer-den-innenausbau/schiebetuersysteme/bohle-slidetec-optima/" TargetMode="External"/><Relationship Id="rId7" Type="http://schemas.openxmlformats.org/officeDocument/2006/relationships/hyperlink" Target="https://www.bohle-group.com/de-de/produkte/beschlaege/beschlaege-fuer-den-innenausbau/schiebetuersysteme/bohle-slidetec-optima/" TargetMode="External"/><Relationship Id="rId12" Type="http://schemas.openxmlformats.org/officeDocument/2006/relationships/vmlDrawing" Target="../drawings/vmlDrawing5.vml"/><Relationship Id="rId2" Type="http://schemas.openxmlformats.org/officeDocument/2006/relationships/hyperlink" Target="https://www.bohle-group.com/de-de/produkte/beschlaege/beschlaege-fuer-den-innenausbau/schiebetuersysteme/bohle-slidetec-optima/" TargetMode="External"/><Relationship Id="rId1" Type="http://schemas.openxmlformats.org/officeDocument/2006/relationships/hyperlink" Target="https://www.bohle-group.com/de-de/produkte/beschlaege/beschlaege-fuer-den-innenausbau/schiebetuersysteme/bohle-slidetec-optima/" TargetMode="External"/><Relationship Id="rId6" Type="http://schemas.openxmlformats.org/officeDocument/2006/relationships/hyperlink" Target="https://www.bohle-group.com/de-de/produkte/beschlaege/beschlaege-fuer-den-innenausbau/schiebetuersysteme/bohle-slidetec-optima/" TargetMode="External"/><Relationship Id="rId11" Type="http://schemas.openxmlformats.org/officeDocument/2006/relationships/drawing" Target="../drawings/drawing4.xml"/><Relationship Id="rId5" Type="http://schemas.openxmlformats.org/officeDocument/2006/relationships/hyperlink" Target="https://www.bohle-group.com/de-de/produkte/beschlaege/beschlaege-fuer-den-innenausbau/schiebetuersysteme/bohle-slidetec-optima/" TargetMode="External"/><Relationship Id="rId10" Type="http://schemas.openxmlformats.org/officeDocument/2006/relationships/hyperlink" Target="http://www.bohle-group.com/" TargetMode="External"/><Relationship Id="rId4" Type="http://schemas.openxmlformats.org/officeDocument/2006/relationships/hyperlink" Target="https://www.bohle-group.com/de-de/produkte/beschlaege/beschlaege-fuer-den-innenausbau/schiebetuersysteme/bohle-slidetec-optima/" TargetMode="External"/><Relationship Id="rId9" Type="http://schemas.openxmlformats.org/officeDocument/2006/relationships/hyperlink" Target="https://www.bohle-group.com/de-de/produkte/beschlaege/beschlaege-fuer-den-innenausbau/schiebetuersysteme/bohle-slidetec-optima/"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bohle-group.com/de-de/produkte/beschlaege/beschlaege-fuer-den-innenausbau/schiebetuersysteme/bohle-slidetec-optima/" TargetMode="External"/><Relationship Id="rId7" Type="http://schemas.openxmlformats.org/officeDocument/2006/relationships/hyperlink" Target="http://www.bohle-group.com/" TargetMode="External"/><Relationship Id="rId2" Type="http://schemas.openxmlformats.org/officeDocument/2006/relationships/hyperlink" Target="https://www.bohle-group.com/de-de/produkte/beschlaege/beschlaege-fuer-den-innenausbau/schiebetuersysteme/bohle-slidetec-optima/" TargetMode="External"/><Relationship Id="rId1" Type="http://schemas.openxmlformats.org/officeDocument/2006/relationships/hyperlink" Target="https://www.bohle-group.com/de-de/produkte/beschlaege/beschlaege-fuer-den-innenausbau/schiebetuersysteme/bohle-slidetec-optima/" TargetMode="External"/><Relationship Id="rId6" Type="http://schemas.openxmlformats.org/officeDocument/2006/relationships/hyperlink" Target="https://www.bohle-group.com/de-de/produkte/beschlaege/beschlaege-fuer-den-innenausbau/schiebetuersysteme/bohle-slidetec-optima/" TargetMode="External"/><Relationship Id="rId5" Type="http://schemas.openxmlformats.org/officeDocument/2006/relationships/hyperlink" Target="https://www.bohle-group.com/de-de/produkte/beschlaege/beschlaege-fuer-den-innenausbau/schiebetuersysteme/bohle-slidetec-optima/" TargetMode="External"/><Relationship Id="rId10" Type="http://schemas.openxmlformats.org/officeDocument/2006/relationships/comments" Target="../comments6.xml"/><Relationship Id="rId4" Type="http://schemas.openxmlformats.org/officeDocument/2006/relationships/hyperlink" Target="https://www.bohle-group.com/de-de/produkte/beschlaege/beschlaege-fuer-den-innenausbau/schiebetuersysteme/bohle-slidetec-optima/" TargetMode="External"/><Relationship Id="rId9"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bohle-group.com/de-de/produkte/beschlaege/beschlaege-fuer-den-innenausbau/schiebetuersysteme/bohle-slidetec-optima/" TargetMode="External"/><Relationship Id="rId7" Type="http://schemas.openxmlformats.org/officeDocument/2006/relationships/hyperlink" Target="http://www.bohle-group.com/" TargetMode="External"/><Relationship Id="rId2" Type="http://schemas.openxmlformats.org/officeDocument/2006/relationships/hyperlink" Target="http://www.bohle-group.com/de-de/produkte/beschlaege/beschlaege-fuer-den-innenausbau/schiebetuersysteme/bohle-slidetec-optima/" TargetMode="External"/><Relationship Id="rId1" Type="http://schemas.openxmlformats.org/officeDocument/2006/relationships/hyperlink" Target="http://www.bohle-group.com/de-de/produkte/beschlaege/beschlaege-fuer-den-innenausbau/schiebetuersysteme/bohle-slidetec-optima/" TargetMode="External"/><Relationship Id="rId6" Type="http://schemas.openxmlformats.org/officeDocument/2006/relationships/hyperlink" Target="https://www.bohle-group.com/de-de/produkte/beschlaege/beschlaege-fuer-den-innenausbau/schiebetuersysteme/bohle-slidetec-optima/" TargetMode="External"/><Relationship Id="rId11" Type="http://schemas.openxmlformats.org/officeDocument/2006/relationships/comments" Target="../comments7.xml"/><Relationship Id="rId5" Type="http://schemas.openxmlformats.org/officeDocument/2006/relationships/hyperlink" Target="https://www.bohle-group.com/de-de/produkte/beschlaege/beschlaege-fuer-den-innenausbau/schiebetuersysteme/bohle-slidetec-optima/" TargetMode="External"/><Relationship Id="rId10" Type="http://schemas.openxmlformats.org/officeDocument/2006/relationships/vmlDrawing" Target="../drawings/vmlDrawing7.vml"/><Relationship Id="rId4" Type="http://schemas.openxmlformats.org/officeDocument/2006/relationships/hyperlink" Target="https://www.bohle-group.com/de-de/produkte/beschlaege/beschlaege-fuer-den-innenausbau/schiebetuersysteme/bohle-slidetec-optima/" TargetMode="External"/><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AD37"/>
  <sheetViews>
    <sheetView showGridLines="0" tabSelected="1" zoomScaleNormal="100" workbookViewId="0">
      <selection activeCell="A24" sqref="A24:E24"/>
    </sheetView>
  </sheetViews>
  <sheetFormatPr baseColWidth="10" defaultRowHeight="15"/>
  <cols>
    <col min="7" max="7" width="11.42578125" style="64"/>
  </cols>
  <sheetData>
    <row r="1" spans="1:14" ht="15.75">
      <c r="A1" s="75" t="s">
        <v>83</v>
      </c>
      <c r="B1" s="76"/>
      <c r="C1" s="76"/>
      <c r="D1" s="76"/>
      <c r="E1" s="76"/>
      <c r="F1" s="76"/>
      <c r="G1" s="76"/>
      <c r="H1" s="76"/>
      <c r="I1" s="76"/>
      <c r="J1" s="76"/>
      <c r="K1" s="76"/>
      <c r="L1" s="1"/>
      <c r="M1" s="1"/>
      <c r="N1" s="1"/>
    </row>
    <row r="2" spans="1:14" s="47" customFormat="1" ht="11.25">
      <c r="A2" s="45"/>
      <c r="B2" s="45"/>
      <c r="C2" s="45"/>
      <c r="D2" s="45"/>
      <c r="E2" s="45"/>
      <c r="F2" s="45"/>
      <c r="G2" s="56"/>
      <c r="H2" s="45"/>
      <c r="I2" s="45"/>
      <c r="J2" s="45"/>
      <c r="K2" s="45"/>
      <c r="L2" s="45"/>
      <c r="M2" s="45"/>
      <c r="N2" s="45"/>
    </row>
    <row r="3" spans="1:14" ht="15" customHeight="1">
      <c r="A3" s="77" t="s">
        <v>95</v>
      </c>
      <c r="B3" s="77"/>
      <c r="C3" s="77"/>
      <c r="D3" s="77"/>
      <c r="E3" s="77"/>
      <c r="F3" s="77"/>
      <c r="G3" s="77"/>
      <c r="H3" s="48"/>
      <c r="I3" s="48"/>
      <c r="J3" s="48"/>
      <c r="K3" s="48"/>
      <c r="L3" s="48"/>
      <c r="M3" s="48"/>
      <c r="N3" s="48"/>
    </row>
    <row r="4" spans="1:14">
      <c r="A4" s="77"/>
      <c r="B4" s="77"/>
      <c r="C4" s="77"/>
      <c r="D4" s="77"/>
      <c r="E4" s="77"/>
      <c r="F4" s="77"/>
      <c r="G4" s="77"/>
      <c r="H4" s="48"/>
      <c r="I4" s="48"/>
      <c r="J4" s="48"/>
      <c r="K4" s="48"/>
      <c r="L4" s="48"/>
      <c r="M4" s="48"/>
      <c r="N4" s="48"/>
    </row>
    <row r="5" spans="1:14">
      <c r="A5" s="77"/>
      <c r="B5" s="77"/>
      <c r="C5" s="77"/>
      <c r="D5" s="77"/>
      <c r="E5" s="77"/>
      <c r="F5" s="77"/>
      <c r="G5" s="77"/>
      <c r="H5" s="48"/>
      <c r="I5" s="48"/>
      <c r="J5" s="48"/>
      <c r="K5" s="48"/>
      <c r="L5" s="48"/>
      <c r="M5" s="48"/>
      <c r="N5" s="48"/>
    </row>
    <row r="6" spans="1:14">
      <c r="A6" s="77"/>
      <c r="B6" s="77"/>
      <c r="C6" s="77"/>
      <c r="D6" s="77"/>
      <c r="E6" s="77"/>
      <c r="F6" s="77"/>
      <c r="G6" s="77"/>
      <c r="H6" s="48"/>
      <c r="I6" s="48"/>
      <c r="J6" s="48"/>
      <c r="K6" s="48"/>
      <c r="L6" s="48"/>
      <c r="M6" s="48"/>
      <c r="N6" s="48"/>
    </row>
    <row r="7" spans="1:14">
      <c r="A7" s="77"/>
      <c r="B7" s="77"/>
      <c r="C7" s="77"/>
      <c r="D7" s="77"/>
      <c r="E7" s="77"/>
      <c r="F7" s="77"/>
      <c r="G7" s="77"/>
      <c r="H7" s="48"/>
      <c r="I7" s="48"/>
      <c r="J7" s="48"/>
      <c r="K7" s="48"/>
      <c r="L7" s="48"/>
      <c r="M7" s="48"/>
      <c r="N7" s="48"/>
    </row>
    <row r="8" spans="1:14">
      <c r="A8" s="77"/>
      <c r="B8" s="77"/>
      <c r="C8" s="77"/>
      <c r="D8" s="77"/>
      <c r="E8" s="77"/>
      <c r="F8" s="77"/>
      <c r="G8" s="77"/>
      <c r="H8" s="48"/>
      <c r="I8" s="48"/>
      <c r="J8" s="48"/>
      <c r="K8" s="48"/>
      <c r="L8" s="48"/>
      <c r="M8" s="48"/>
      <c r="N8" s="48"/>
    </row>
    <row r="9" spans="1:14">
      <c r="A9" s="77"/>
      <c r="B9" s="77"/>
      <c r="C9" s="77"/>
      <c r="D9" s="77"/>
      <c r="E9" s="77"/>
      <c r="F9" s="77"/>
      <c r="G9" s="77"/>
      <c r="H9" s="48"/>
      <c r="I9" s="48"/>
      <c r="J9" s="48"/>
      <c r="K9" s="48"/>
      <c r="L9" s="48"/>
      <c r="M9" s="48"/>
      <c r="N9" s="48"/>
    </row>
    <row r="10" spans="1:14">
      <c r="A10" s="5"/>
      <c r="B10" s="4"/>
      <c r="C10" s="4"/>
      <c r="D10" s="4"/>
      <c r="E10" s="4"/>
      <c r="F10" s="4"/>
      <c r="G10" s="57"/>
      <c r="H10" s="4"/>
      <c r="I10" s="4"/>
      <c r="J10" s="4"/>
      <c r="K10" s="4"/>
      <c r="L10" s="4"/>
      <c r="M10" s="4"/>
      <c r="N10" s="4"/>
    </row>
    <row r="11" spans="1:14">
      <c r="A11" s="6"/>
      <c r="B11" s="3"/>
      <c r="C11" s="7"/>
      <c r="D11" s="3"/>
      <c r="E11" s="8" t="s">
        <v>0</v>
      </c>
      <c r="F11" s="8" t="s">
        <v>1</v>
      </c>
      <c r="G11" s="58">
        <v>2030</v>
      </c>
      <c r="H11" s="3"/>
      <c r="I11" s="3"/>
      <c r="J11" s="3"/>
      <c r="K11" s="3"/>
      <c r="L11" s="3"/>
      <c r="M11" s="3"/>
      <c r="N11" s="3"/>
    </row>
    <row r="12" spans="1:14">
      <c r="A12" s="6"/>
      <c r="B12" s="3"/>
      <c r="C12" s="7"/>
      <c r="D12" s="3"/>
      <c r="E12" s="8"/>
      <c r="F12" s="8"/>
      <c r="G12" s="59"/>
      <c r="H12" s="3"/>
      <c r="I12" s="3"/>
      <c r="J12" s="3"/>
      <c r="K12" s="3"/>
      <c r="L12" s="3"/>
      <c r="M12" s="3"/>
      <c r="N12" s="3"/>
    </row>
    <row r="13" spans="1:14">
      <c r="A13" s="6"/>
      <c r="B13" s="3"/>
      <c r="C13" s="7"/>
      <c r="D13" s="3"/>
      <c r="E13" s="8" t="s">
        <v>2</v>
      </c>
      <c r="F13" s="8" t="s">
        <v>1</v>
      </c>
      <c r="G13" s="58">
        <v>1750</v>
      </c>
      <c r="H13" s="3"/>
      <c r="I13" s="3"/>
      <c r="J13" s="3"/>
      <c r="K13" s="3"/>
      <c r="L13" s="3"/>
      <c r="M13" s="3"/>
      <c r="N13" s="3"/>
    </row>
    <row r="14" spans="1:14">
      <c r="A14" s="6"/>
      <c r="B14" s="3"/>
      <c r="C14" s="7"/>
      <c r="D14" s="3"/>
      <c r="E14" s="8"/>
      <c r="F14" s="8"/>
      <c r="G14" s="59"/>
      <c r="H14" s="3"/>
      <c r="I14" s="3"/>
      <c r="J14" s="3"/>
      <c r="K14" s="3"/>
      <c r="L14" s="3"/>
      <c r="M14" s="3"/>
      <c r="N14" s="3"/>
    </row>
    <row r="15" spans="1:14">
      <c r="A15" s="6"/>
      <c r="B15" s="3"/>
      <c r="C15" s="7"/>
      <c r="D15" s="9">
        <v>8</v>
      </c>
      <c r="E15" s="8" t="s">
        <v>3</v>
      </c>
      <c r="F15" s="8" t="s">
        <v>1</v>
      </c>
      <c r="G15" s="58">
        <v>10</v>
      </c>
      <c r="H15" s="3"/>
      <c r="I15" s="3"/>
      <c r="J15" s="3"/>
      <c r="K15" s="3"/>
      <c r="L15" s="3"/>
      <c r="M15" s="3"/>
      <c r="N15" s="3"/>
    </row>
    <row r="16" spans="1:14">
      <c r="A16" s="6"/>
      <c r="B16" s="3"/>
      <c r="C16" s="7"/>
      <c r="D16" s="9">
        <v>8.76</v>
      </c>
      <c r="E16" s="8"/>
      <c r="F16" s="8"/>
      <c r="G16" s="59"/>
      <c r="H16" s="3"/>
      <c r="I16" s="3"/>
      <c r="J16" s="3"/>
      <c r="K16" s="3"/>
      <c r="L16" s="3"/>
      <c r="M16" s="3"/>
      <c r="N16" s="3"/>
    </row>
    <row r="17" spans="1:30">
      <c r="A17" s="6"/>
      <c r="B17" s="3"/>
      <c r="C17" s="7"/>
      <c r="D17" s="9">
        <v>10</v>
      </c>
      <c r="E17" s="8" t="s">
        <v>4</v>
      </c>
      <c r="F17" s="8" t="s">
        <v>1</v>
      </c>
      <c r="G17" s="58">
        <v>10</v>
      </c>
      <c r="H17" s="3"/>
      <c r="I17" s="3"/>
      <c r="J17" s="3"/>
      <c r="K17" s="3"/>
      <c r="L17" s="3"/>
      <c r="M17" s="3"/>
      <c r="N17" s="3"/>
    </row>
    <row r="18" spans="1:30">
      <c r="A18" s="6"/>
      <c r="B18" s="3"/>
      <c r="C18" s="7"/>
      <c r="D18" s="9">
        <v>10.76</v>
      </c>
      <c r="E18" s="8"/>
      <c r="F18" s="8"/>
      <c r="G18" s="59"/>
      <c r="H18" s="3"/>
      <c r="I18" s="3"/>
      <c r="J18" s="3"/>
      <c r="K18" s="3"/>
      <c r="L18" s="3"/>
      <c r="M18" s="3"/>
      <c r="N18" s="3"/>
    </row>
    <row r="19" spans="1:30">
      <c r="A19" s="6"/>
      <c r="B19" s="3"/>
      <c r="C19" s="7"/>
      <c r="D19" s="9">
        <v>12</v>
      </c>
      <c r="E19" s="8" t="s">
        <v>5</v>
      </c>
      <c r="F19" s="8" t="s">
        <v>1</v>
      </c>
      <c r="G19" s="60">
        <v>80</v>
      </c>
      <c r="H19" s="3"/>
      <c r="I19" s="3"/>
      <c r="J19" s="3"/>
      <c r="K19" s="3"/>
      <c r="L19" s="3"/>
      <c r="M19" s="3"/>
      <c r="N19" s="3"/>
    </row>
    <row r="20" spans="1:30">
      <c r="A20" s="6"/>
      <c r="B20" s="3"/>
      <c r="C20" s="7"/>
      <c r="D20" s="9">
        <v>12.76</v>
      </c>
      <c r="E20" s="8"/>
      <c r="F20" s="8"/>
      <c r="G20" s="59"/>
      <c r="H20" s="3"/>
      <c r="I20" s="3"/>
      <c r="J20" s="3"/>
      <c r="K20" s="3"/>
      <c r="L20" s="3"/>
      <c r="M20" s="3"/>
      <c r="N20" s="3"/>
      <c r="Q20" s="72"/>
      <c r="R20" s="72"/>
      <c r="S20" s="72"/>
      <c r="T20" s="72"/>
      <c r="U20" s="72"/>
      <c r="V20" s="72"/>
      <c r="W20" s="72"/>
      <c r="X20" s="72"/>
      <c r="Y20" s="72"/>
      <c r="Z20" s="72"/>
      <c r="AA20" s="72"/>
      <c r="AB20" s="73"/>
      <c r="AC20" s="73"/>
      <c r="AD20" s="2"/>
    </row>
    <row r="21" spans="1:30">
      <c r="A21" s="6"/>
      <c r="B21" s="3"/>
      <c r="C21" s="10"/>
      <c r="D21" s="3"/>
      <c r="E21" s="8" t="s">
        <v>6</v>
      </c>
      <c r="F21" s="8" t="s">
        <v>1</v>
      </c>
      <c r="G21" s="61">
        <v>60</v>
      </c>
      <c r="H21" s="2"/>
      <c r="I21" s="11"/>
      <c r="J21" s="2"/>
      <c r="K21" s="2"/>
      <c r="L21" s="2"/>
      <c r="M21" s="2"/>
      <c r="N21" s="2"/>
      <c r="Q21" s="72"/>
      <c r="R21" s="74"/>
      <c r="S21" s="74"/>
      <c r="T21" s="74"/>
      <c r="U21" s="74"/>
      <c r="V21" s="74"/>
      <c r="W21" s="74"/>
      <c r="X21" s="74"/>
      <c r="Y21" s="74"/>
      <c r="Z21" s="74"/>
      <c r="AA21" s="74"/>
      <c r="AB21" s="73"/>
      <c r="AC21" s="73"/>
      <c r="AD21" s="3"/>
    </row>
    <row r="22" spans="1:30">
      <c r="A22" s="6"/>
      <c r="B22" s="3"/>
      <c r="C22" s="10"/>
      <c r="D22" s="2"/>
      <c r="E22" s="2"/>
      <c r="F22" s="2"/>
      <c r="G22" s="62"/>
      <c r="H22" s="2"/>
      <c r="I22" s="2"/>
      <c r="J22" s="2"/>
      <c r="K22" s="2"/>
      <c r="L22" s="2"/>
      <c r="M22" s="2"/>
      <c r="N22" s="2"/>
      <c r="Q22" s="72"/>
      <c r="R22" s="74"/>
      <c r="S22" s="74"/>
      <c r="T22" s="74"/>
      <c r="U22" s="74"/>
      <c r="V22" s="74"/>
      <c r="W22" s="74"/>
      <c r="X22" s="74"/>
      <c r="Y22" s="74"/>
      <c r="Z22" s="74"/>
      <c r="AA22" s="74"/>
      <c r="AB22" s="73"/>
      <c r="AC22" s="73"/>
      <c r="AD22" s="3"/>
    </row>
    <row r="23" spans="1:30">
      <c r="A23" s="6"/>
      <c r="B23" s="3"/>
      <c r="C23" s="10"/>
      <c r="D23" s="2"/>
      <c r="E23" s="2"/>
      <c r="F23" s="2"/>
      <c r="G23" s="62"/>
      <c r="H23" s="2"/>
      <c r="I23" s="2"/>
      <c r="J23" s="2"/>
      <c r="K23" s="2"/>
      <c r="L23" s="2"/>
      <c r="M23" s="2"/>
      <c r="N23" s="2"/>
      <c r="Q23" s="72"/>
      <c r="R23" s="74"/>
      <c r="S23" s="74"/>
      <c r="T23" s="74"/>
      <c r="U23" s="74"/>
      <c r="V23" s="74"/>
      <c r="W23" s="74"/>
      <c r="X23" s="74"/>
      <c r="Y23" s="74"/>
      <c r="Z23" s="74"/>
      <c r="AA23" s="74"/>
      <c r="AB23" s="73"/>
      <c r="AC23" s="73"/>
      <c r="AD23" s="73"/>
    </row>
    <row r="24" spans="1:30">
      <c r="A24" s="80" t="s">
        <v>88</v>
      </c>
      <c r="B24" s="80"/>
      <c r="C24" s="80"/>
      <c r="D24" s="80"/>
      <c r="E24" s="80"/>
      <c r="F24" s="81" t="s">
        <v>89</v>
      </c>
      <c r="G24" s="81"/>
      <c r="H24" s="46"/>
      <c r="I24" s="46"/>
      <c r="J24" s="46"/>
      <c r="K24" s="2"/>
      <c r="L24" s="2"/>
      <c r="M24" s="2"/>
      <c r="N24" s="2"/>
      <c r="Q24" s="72"/>
      <c r="R24" s="74"/>
      <c r="S24" s="74"/>
      <c r="T24" s="74"/>
      <c r="U24" s="74"/>
      <c r="V24" s="74"/>
      <c r="W24" s="74"/>
      <c r="X24" s="74"/>
      <c r="Y24" s="74"/>
      <c r="Z24" s="74"/>
      <c r="AA24" s="74"/>
      <c r="AB24" s="3"/>
      <c r="AC24" s="3"/>
      <c r="AD24" s="3"/>
    </row>
    <row r="25" spans="1:30">
      <c r="A25" s="80" t="s">
        <v>96</v>
      </c>
      <c r="B25" s="80"/>
      <c r="C25" s="80"/>
      <c r="D25" s="80"/>
      <c r="E25" s="80"/>
      <c r="F25" s="81" t="s">
        <v>90</v>
      </c>
      <c r="G25" s="81"/>
      <c r="H25" s="46"/>
      <c r="I25" s="46"/>
      <c r="J25" s="46"/>
      <c r="K25" s="2"/>
      <c r="L25" s="2"/>
      <c r="M25" s="2"/>
      <c r="N25" s="2"/>
    </row>
    <row r="26" spans="1:30">
      <c r="A26" s="80" t="s">
        <v>97</v>
      </c>
      <c r="B26" s="80"/>
      <c r="C26" s="80"/>
      <c r="D26" s="80"/>
      <c r="E26" s="80"/>
      <c r="F26" s="81" t="s">
        <v>91</v>
      </c>
      <c r="G26" s="81"/>
      <c r="H26" s="46"/>
      <c r="I26" s="46"/>
      <c r="J26" s="46"/>
      <c r="K26" s="3"/>
      <c r="L26" s="7"/>
      <c r="M26" s="13"/>
      <c r="N26" s="12"/>
    </row>
    <row r="27" spans="1:30">
      <c r="A27" s="80" t="s">
        <v>98</v>
      </c>
      <c r="B27" s="80"/>
      <c r="C27" s="80"/>
      <c r="D27" s="80"/>
      <c r="E27" s="80"/>
      <c r="F27" s="81" t="s">
        <v>92</v>
      </c>
      <c r="G27" s="81"/>
      <c r="H27" s="46"/>
      <c r="I27" s="46"/>
      <c r="J27" s="46"/>
      <c r="K27" s="3"/>
      <c r="L27" s="7"/>
      <c r="M27" s="12"/>
      <c r="N27" s="12"/>
    </row>
    <row r="28" spans="1:30">
      <c r="A28" s="80" t="s">
        <v>99</v>
      </c>
      <c r="B28" s="80"/>
      <c r="C28" s="80"/>
      <c r="D28" s="80"/>
      <c r="E28" s="80"/>
      <c r="F28" s="81" t="s">
        <v>93</v>
      </c>
      <c r="G28" s="81"/>
      <c r="H28" s="46"/>
      <c r="I28" s="46"/>
      <c r="J28" s="46"/>
      <c r="K28" s="3"/>
      <c r="L28" s="10"/>
      <c r="M28" s="13"/>
      <c r="N28" s="12"/>
    </row>
    <row r="29" spans="1:30">
      <c r="A29" s="80" t="s">
        <v>100</v>
      </c>
      <c r="B29" s="80"/>
      <c r="C29" s="80"/>
      <c r="D29" s="80"/>
      <c r="E29" s="80"/>
      <c r="F29" s="81" t="s">
        <v>94</v>
      </c>
      <c r="G29" s="81"/>
      <c r="H29" s="46"/>
      <c r="I29" s="46"/>
      <c r="J29" s="46"/>
      <c r="K29" s="3"/>
      <c r="L29" s="10"/>
      <c r="M29" s="12"/>
      <c r="N29" s="12"/>
    </row>
    <row r="30" spans="1:30">
      <c r="A30" s="13"/>
      <c r="B30" s="12"/>
      <c r="C30" s="12"/>
      <c r="D30" s="12"/>
      <c r="E30" s="12"/>
      <c r="F30" s="12"/>
      <c r="G30" s="63"/>
      <c r="H30" s="12"/>
      <c r="I30" s="12"/>
      <c r="J30" s="12"/>
      <c r="K30" s="12"/>
      <c r="L30" s="12"/>
      <c r="M30" s="13"/>
      <c r="N30" s="12"/>
    </row>
    <row r="31" spans="1:30">
      <c r="A31" s="78" t="s">
        <v>102</v>
      </c>
      <c r="B31" s="79"/>
      <c r="C31" s="79"/>
      <c r="D31" s="79"/>
      <c r="E31" s="79"/>
      <c r="F31" s="79"/>
      <c r="G31" s="79"/>
      <c r="H31" s="55"/>
      <c r="I31" s="55"/>
      <c r="J31" s="12"/>
      <c r="K31" s="12"/>
      <c r="L31" s="12"/>
      <c r="M31" s="12"/>
      <c r="N31" s="12"/>
    </row>
    <row r="32" spans="1:30">
      <c r="A32" s="79"/>
      <c r="B32" s="79"/>
      <c r="C32" s="79"/>
      <c r="D32" s="79"/>
      <c r="E32" s="79"/>
      <c r="F32" s="79"/>
      <c r="G32" s="79"/>
      <c r="H32" s="55"/>
      <c r="I32" s="55"/>
      <c r="J32" s="12"/>
      <c r="K32" s="12"/>
      <c r="L32" s="12"/>
      <c r="M32" s="13"/>
      <c r="N32" s="12"/>
    </row>
    <row r="33" spans="1:14">
      <c r="A33" s="79"/>
      <c r="B33" s="79"/>
      <c r="C33" s="79"/>
      <c r="D33" s="79"/>
      <c r="E33" s="79"/>
      <c r="F33" s="79"/>
      <c r="G33" s="79"/>
      <c r="H33" s="55"/>
      <c r="I33" s="55"/>
      <c r="J33" s="12"/>
      <c r="K33" s="12"/>
      <c r="L33" s="12"/>
      <c r="M33" s="12"/>
      <c r="N33" s="12"/>
    </row>
    <row r="34" spans="1:14">
      <c r="A34" s="79"/>
      <c r="B34" s="79"/>
      <c r="C34" s="79"/>
      <c r="D34" s="79"/>
      <c r="E34" s="79"/>
      <c r="F34" s="79"/>
      <c r="G34" s="79"/>
      <c r="H34" s="55"/>
      <c r="I34" s="55"/>
      <c r="J34" s="12"/>
      <c r="K34" s="12"/>
      <c r="L34" s="12"/>
      <c r="M34" s="13"/>
      <c r="N34" s="12"/>
    </row>
    <row r="35" spans="1:14">
      <c r="A35" s="79"/>
      <c r="B35" s="79"/>
      <c r="C35" s="79"/>
      <c r="D35" s="79"/>
      <c r="E35" s="79"/>
      <c r="F35" s="79"/>
      <c r="G35" s="79"/>
    </row>
    <row r="36" spans="1:14">
      <c r="A36" s="79"/>
      <c r="B36" s="79"/>
      <c r="C36" s="79"/>
      <c r="D36" s="79"/>
      <c r="E36" s="79"/>
      <c r="F36" s="79"/>
      <c r="G36" s="79"/>
    </row>
    <row r="37" spans="1:14">
      <c r="A37" s="79"/>
      <c r="B37" s="79"/>
      <c r="C37" s="79"/>
      <c r="D37" s="79"/>
      <c r="E37" s="79"/>
      <c r="F37" s="79"/>
      <c r="G37" s="79"/>
    </row>
  </sheetData>
  <sheetProtection password="DF83" sheet="1" objects="1" scenarios="1" selectLockedCells="1"/>
  <mergeCells count="20">
    <mergeCell ref="A31:G37"/>
    <mergeCell ref="Q24:AA24"/>
    <mergeCell ref="A29:E29"/>
    <mergeCell ref="F24:G24"/>
    <mergeCell ref="F25:G25"/>
    <mergeCell ref="F26:G26"/>
    <mergeCell ref="F27:G27"/>
    <mergeCell ref="F28:G28"/>
    <mergeCell ref="F29:G29"/>
    <mergeCell ref="A24:E24"/>
    <mergeCell ref="A25:E25"/>
    <mergeCell ref="A26:E26"/>
    <mergeCell ref="A27:E27"/>
    <mergeCell ref="A28:E28"/>
    <mergeCell ref="Q20:AC20"/>
    <mergeCell ref="Q21:AC21"/>
    <mergeCell ref="Q22:AC22"/>
    <mergeCell ref="Q23:AD23"/>
    <mergeCell ref="A1:K1"/>
    <mergeCell ref="A3:G9"/>
  </mergeCells>
  <dataValidations count="1">
    <dataValidation type="list" allowBlank="1" showInputMessage="1" showErrorMessage="1" sqref="G15">
      <formula1>$D$15:$D$20</formula1>
    </dataValidation>
  </dataValidations>
  <hyperlinks>
    <hyperlink ref="F24" location="'WM 1 F o S dW'!A1" display="WM 1 F o S dW"/>
    <hyperlink ref="F25" location="'DM 1 F o S dW'!A1" display="DM 1 F o S dW"/>
    <hyperlink ref="F26" location="'WM 1 F o S ndW'!A1" display="WM 1 F o S ndW"/>
    <hyperlink ref="F27" location="'DM 1 F o S ndW'!A1" display="DM 1 F o S ndW"/>
    <hyperlink ref="F28" location="'DM 1 F m S dW'!A1" display="DM 1 F m S dW"/>
    <hyperlink ref="F29" location="'DM 1 F m F ndW'!A1" display="DM 1 F m S ndW"/>
    <hyperlink ref="A24:E24" location="'WM 1 F o S dW'!A1" display="Wandmontage 1 Flügel ohne Seitenteil bei durchlaufender Wand "/>
    <hyperlink ref="A25:E25" location="'DM 1 F o S dW'!A1" display="Deckenmontage 1 Flügel ohne Seitenteil bei durchlaufender Wand "/>
    <hyperlink ref="A26:E26" location="'WM 1 F o S ndW'!A1" display="Wandmontage 1 Flügel ohne Seitenteil bei nicht durchlaufender Wand"/>
    <hyperlink ref="A27:E27" location="'DM 1 F o S ndW'!A1" display="Deckenmontage 1 Flügel ohne Seitenteil bei nicht durchlaufender Wand"/>
    <hyperlink ref="A28:E28" location="'DM 1 F m S dW'!A1" display="Deckenmontage 1 Flügel mit Seitenteil bei durchlaufender Wand"/>
    <hyperlink ref="A29:E29" location="'DM 1 F m F ndW'!A1" display="Deckenmontage 1 Flügel mit Seitenteil bei nicht durchlaufender Wand"/>
  </hyperlink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2:AH60"/>
  <sheetViews>
    <sheetView showGridLines="0" zoomScaleNormal="100" workbookViewId="0">
      <selection activeCell="M52" sqref="M52:T52"/>
    </sheetView>
  </sheetViews>
  <sheetFormatPr baseColWidth="10" defaultRowHeight="11.25"/>
  <cols>
    <col min="1" max="1" width="5.7109375" style="14" customWidth="1"/>
    <col min="2" max="3" width="6.7109375" style="14" customWidth="1"/>
    <col min="4" max="4" width="4.7109375" style="14" customWidth="1"/>
    <col min="5" max="8" width="6.7109375" style="14" customWidth="1"/>
    <col min="9" max="9" width="5.7109375" style="14" customWidth="1"/>
    <col min="10" max="10" width="18.7109375" style="35" customWidth="1"/>
    <col min="11" max="11" width="6.7109375" style="14" customWidth="1"/>
    <col min="12" max="12" width="4.7109375" style="14" customWidth="1"/>
    <col min="13" max="13" width="5.7109375" style="14" customWidth="1"/>
    <col min="14" max="15" width="6.7109375" style="14" customWidth="1"/>
    <col min="16" max="16" width="4.7109375" style="14" customWidth="1"/>
    <col min="17" max="20" width="6.7109375" style="14" customWidth="1"/>
    <col min="21" max="21" width="5.7109375" style="14" customWidth="1"/>
    <col min="22" max="22" width="18.7109375" style="35" customWidth="1"/>
    <col min="23" max="23" width="6.7109375" style="14" customWidth="1"/>
    <col min="24" max="24" width="4.7109375" style="14" customWidth="1"/>
    <col min="25" max="25" width="5.7109375" style="14" customWidth="1"/>
    <col min="26" max="27" width="6.7109375" style="14" customWidth="1"/>
    <col min="28" max="28" width="4.7109375" style="14" customWidth="1"/>
    <col min="29" max="32" width="6.7109375" style="14" customWidth="1"/>
    <col min="33" max="33" width="5.7109375" style="14" customWidth="1"/>
    <col min="34" max="34" width="18.7109375" style="35" customWidth="1"/>
    <col min="35" max="35" width="6.7109375" style="14" customWidth="1"/>
    <col min="36" max="36" width="4.7109375" style="14" customWidth="1"/>
    <col min="37" max="16384" width="11.42578125" style="14"/>
  </cols>
  <sheetData>
    <row r="2" spans="1:34">
      <c r="A2" s="14" t="s">
        <v>10</v>
      </c>
      <c r="B2" s="106">
        <f>SUM(Startseite!G11)</f>
        <v>2030</v>
      </c>
      <c r="C2" s="107"/>
      <c r="D2" s="14" t="s">
        <v>11</v>
      </c>
      <c r="E2" s="106">
        <f>SUM(Startseite!G17)</f>
        <v>10</v>
      </c>
      <c r="F2" s="107"/>
      <c r="G2" s="14" t="s">
        <v>13</v>
      </c>
      <c r="H2" s="106">
        <f>SUM(Startseite!G19)</f>
        <v>80</v>
      </c>
      <c r="I2" s="107"/>
      <c r="J2" s="41"/>
      <c r="V2" s="42"/>
      <c r="AH2" s="41"/>
    </row>
    <row r="3" spans="1:34">
      <c r="J3" s="41"/>
      <c r="V3" s="42"/>
      <c r="AH3" s="41"/>
    </row>
    <row r="4" spans="1:34">
      <c r="A4" s="14" t="s">
        <v>9</v>
      </c>
      <c r="B4" s="106">
        <f>SUM(Startseite!G13)</f>
        <v>1750</v>
      </c>
      <c r="C4" s="107"/>
      <c r="D4" s="14" t="s">
        <v>12</v>
      </c>
      <c r="E4" s="106">
        <f>SUM(Startseite!G15)</f>
        <v>10</v>
      </c>
      <c r="F4" s="107"/>
      <c r="G4" s="14" t="s">
        <v>14</v>
      </c>
      <c r="H4" s="106">
        <f>SUM(Startseite!G21)</f>
        <v>60</v>
      </c>
      <c r="I4" s="107"/>
      <c r="J4" s="41"/>
      <c r="V4" s="42"/>
      <c r="AH4" s="41"/>
    </row>
    <row r="5" spans="1:34" ht="12" thickBot="1">
      <c r="B5" s="24"/>
      <c r="C5" s="25"/>
      <c r="D5" s="25"/>
      <c r="E5" s="24"/>
      <c r="F5" s="25"/>
      <c r="G5" s="25"/>
      <c r="H5" s="24"/>
      <c r="M5" s="37"/>
    </row>
    <row r="6" spans="1:34">
      <c r="A6" s="94" t="s">
        <v>33</v>
      </c>
      <c r="B6" s="95"/>
      <c r="C6" s="95"/>
      <c r="D6" s="95"/>
      <c r="E6" s="95"/>
      <c r="F6" s="95"/>
      <c r="G6" s="95"/>
      <c r="H6" s="95"/>
      <c r="I6" s="95"/>
      <c r="J6" s="96"/>
      <c r="K6" s="26"/>
      <c r="M6" s="97" t="s">
        <v>34</v>
      </c>
      <c r="N6" s="98"/>
      <c r="O6" s="98"/>
      <c r="P6" s="98"/>
      <c r="Q6" s="98"/>
      <c r="R6" s="98"/>
      <c r="S6" s="98"/>
      <c r="T6" s="98"/>
      <c r="U6" s="98"/>
      <c r="V6" s="99"/>
      <c r="Y6" s="97" t="s">
        <v>35</v>
      </c>
      <c r="Z6" s="98"/>
      <c r="AA6" s="98"/>
      <c r="AB6" s="98"/>
      <c r="AC6" s="98"/>
      <c r="AD6" s="98"/>
      <c r="AE6" s="98"/>
      <c r="AF6" s="98"/>
      <c r="AG6" s="98"/>
      <c r="AH6" s="99"/>
    </row>
    <row r="7" spans="1:34" ht="12" thickBot="1">
      <c r="A7" s="17"/>
      <c r="B7" s="18"/>
      <c r="C7" s="18"/>
      <c r="D7" s="18"/>
      <c r="E7" s="18"/>
      <c r="F7" s="18"/>
      <c r="G7" s="18"/>
      <c r="H7" s="18"/>
      <c r="I7" s="18"/>
      <c r="J7" s="36"/>
      <c r="M7" s="17"/>
      <c r="N7" s="18"/>
      <c r="O7" s="18"/>
      <c r="P7" s="18"/>
      <c r="Q7" s="18"/>
      <c r="R7" s="18"/>
      <c r="S7" s="18"/>
      <c r="T7" s="18"/>
      <c r="U7" s="18"/>
      <c r="V7" s="36"/>
      <c r="Y7" s="17"/>
      <c r="Z7" s="18"/>
      <c r="AA7" s="18"/>
      <c r="AB7" s="18"/>
      <c r="AC7" s="18"/>
      <c r="AD7" s="18"/>
      <c r="AE7" s="18"/>
      <c r="AF7" s="18"/>
      <c r="AG7" s="18"/>
      <c r="AH7" s="36"/>
    </row>
    <row r="8" spans="1:34" ht="15" customHeight="1">
      <c r="A8" s="89" t="s">
        <v>15</v>
      </c>
      <c r="B8" s="90"/>
      <c r="C8" s="90"/>
      <c r="D8" s="90"/>
      <c r="E8" s="90"/>
      <c r="F8" s="90"/>
      <c r="G8" s="90"/>
      <c r="H8" s="90"/>
      <c r="I8" s="90"/>
      <c r="J8" s="91"/>
      <c r="M8" s="89" t="s">
        <v>15</v>
      </c>
      <c r="N8" s="90"/>
      <c r="O8" s="90"/>
      <c r="P8" s="90"/>
      <c r="Q8" s="90"/>
      <c r="R8" s="90"/>
      <c r="S8" s="90"/>
      <c r="T8" s="90"/>
      <c r="U8" s="90"/>
      <c r="V8" s="91"/>
      <c r="Y8" s="89" t="s">
        <v>15</v>
      </c>
      <c r="Z8" s="90"/>
      <c r="AA8" s="90"/>
      <c r="AB8" s="90"/>
      <c r="AC8" s="90"/>
      <c r="AD8" s="90"/>
      <c r="AE8" s="90"/>
      <c r="AF8" s="90"/>
      <c r="AG8" s="90"/>
      <c r="AH8" s="91"/>
    </row>
    <row r="9" spans="1:34">
      <c r="A9" s="100">
        <f>E4</f>
        <v>10</v>
      </c>
      <c r="B9" s="101"/>
      <c r="C9" s="101"/>
      <c r="D9" s="101"/>
      <c r="E9" s="101"/>
      <c r="F9" s="101"/>
      <c r="G9" s="101"/>
      <c r="H9" s="101"/>
      <c r="I9" s="101"/>
      <c r="J9" s="102"/>
      <c r="M9" s="103">
        <f>E4</f>
        <v>10</v>
      </c>
      <c r="N9" s="104"/>
      <c r="O9" s="104"/>
      <c r="P9" s="104"/>
      <c r="Q9" s="104"/>
      <c r="R9" s="104"/>
      <c r="S9" s="104"/>
      <c r="T9" s="104"/>
      <c r="U9" s="104"/>
      <c r="V9" s="105"/>
      <c r="Y9" s="103">
        <f>E4</f>
        <v>10</v>
      </c>
      <c r="Z9" s="104"/>
      <c r="AA9" s="104"/>
      <c r="AB9" s="104"/>
      <c r="AC9" s="104"/>
      <c r="AD9" s="104"/>
      <c r="AE9" s="104"/>
      <c r="AF9" s="104"/>
      <c r="AG9" s="104"/>
      <c r="AH9" s="105"/>
    </row>
    <row r="10" spans="1:34">
      <c r="A10" s="19" t="s">
        <v>19</v>
      </c>
      <c r="B10" s="92" t="s">
        <v>84</v>
      </c>
      <c r="C10" s="92"/>
      <c r="D10" s="92"/>
      <c r="E10" s="92"/>
      <c r="F10" s="92"/>
      <c r="G10" s="92"/>
      <c r="H10" s="16"/>
      <c r="I10" s="16" t="s">
        <v>19</v>
      </c>
      <c r="J10" s="65">
        <f>B2+E2+35</f>
        <v>2075</v>
      </c>
      <c r="K10" s="43"/>
      <c r="L10" s="44"/>
      <c r="M10" s="19" t="s">
        <v>19</v>
      </c>
      <c r="N10" s="92" t="s">
        <v>84</v>
      </c>
      <c r="O10" s="92"/>
      <c r="P10" s="92"/>
      <c r="Q10" s="92"/>
      <c r="R10" s="92"/>
      <c r="S10" s="92"/>
      <c r="T10" s="16"/>
      <c r="U10" s="19" t="s">
        <v>19</v>
      </c>
      <c r="V10" s="65">
        <f>B2+E2+35</f>
        <v>2075</v>
      </c>
      <c r="Y10" s="19" t="s">
        <v>19</v>
      </c>
      <c r="Z10" s="92" t="s">
        <v>84</v>
      </c>
      <c r="AA10" s="92"/>
      <c r="AB10" s="92"/>
      <c r="AC10" s="92"/>
      <c r="AD10" s="92"/>
      <c r="AE10" s="92"/>
      <c r="AF10" s="16"/>
      <c r="AG10" s="19" t="s">
        <v>19</v>
      </c>
      <c r="AH10" s="65">
        <f>B2+E2+35</f>
        <v>2075</v>
      </c>
    </row>
    <row r="11" spans="1:34">
      <c r="A11" s="17"/>
      <c r="B11" s="18"/>
      <c r="C11" s="18"/>
      <c r="D11" s="18"/>
      <c r="E11" s="18"/>
      <c r="F11" s="18"/>
      <c r="G11" s="18"/>
      <c r="H11" s="18"/>
      <c r="I11" s="18"/>
      <c r="J11" s="36"/>
      <c r="K11" s="43"/>
      <c r="L11" s="44"/>
      <c r="M11" s="17"/>
      <c r="N11" s="18"/>
      <c r="O11" s="18"/>
      <c r="P11" s="18"/>
      <c r="Q11" s="18"/>
      <c r="R11" s="18"/>
      <c r="S11" s="18"/>
      <c r="T11" s="18"/>
      <c r="U11" s="18"/>
      <c r="V11" s="36"/>
      <c r="Y11" s="17"/>
      <c r="Z11" s="18"/>
      <c r="AA11" s="18"/>
      <c r="AB11" s="18"/>
      <c r="AC11" s="18"/>
      <c r="AD11" s="18"/>
      <c r="AE11" s="18"/>
      <c r="AF11" s="18"/>
      <c r="AG11" s="18"/>
      <c r="AH11" s="36"/>
    </row>
    <row r="12" spans="1:34">
      <c r="A12" s="19" t="s">
        <v>18</v>
      </c>
      <c r="B12" s="92" t="s">
        <v>85</v>
      </c>
      <c r="C12" s="92"/>
      <c r="D12" s="92"/>
      <c r="E12" s="92"/>
      <c r="F12" s="92"/>
      <c r="G12" s="92"/>
      <c r="H12" s="16"/>
      <c r="I12" s="19" t="s">
        <v>18</v>
      </c>
      <c r="J12" s="65">
        <f>J10-10-10.5</f>
        <v>2054.5</v>
      </c>
      <c r="K12" s="43"/>
      <c r="L12" s="44"/>
      <c r="M12" s="19" t="s">
        <v>18</v>
      </c>
      <c r="N12" s="92" t="s">
        <v>85</v>
      </c>
      <c r="O12" s="92"/>
      <c r="P12" s="92"/>
      <c r="Q12" s="92"/>
      <c r="R12" s="92"/>
      <c r="S12" s="92"/>
      <c r="T12" s="23"/>
      <c r="U12" s="19" t="s">
        <v>18</v>
      </c>
      <c r="V12" s="65">
        <f>V10-10-10.5</f>
        <v>2054.5</v>
      </c>
      <c r="Y12" s="19" t="s">
        <v>18</v>
      </c>
      <c r="Z12" s="92" t="s">
        <v>85</v>
      </c>
      <c r="AA12" s="92"/>
      <c r="AB12" s="92"/>
      <c r="AC12" s="92"/>
      <c r="AD12" s="92"/>
      <c r="AE12" s="92"/>
      <c r="AF12" s="23"/>
      <c r="AG12" s="19" t="s">
        <v>18</v>
      </c>
      <c r="AH12" s="65">
        <f>AH10-10-10.5</f>
        <v>2054.5</v>
      </c>
    </row>
    <row r="13" spans="1:34">
      <c r="A13" s="17"/>
      <c r="B13" s="18"/>
      <c r="C13" s="18"/>
      <c r="D13" s="18"/>
      <c r="E13" s="18"/>
      <c r="F13" s="18"/>
      <c r="G13" s="18"/>
      <c r="H13" s="18"/>
      <c r="I13" s="18"/>
      <c r="J13" s="36"/>
      <c r="K13" s="43"/>
      <c r="L13" s="44"/>
      <c r="M13" s="17"/>
      <c r="N13" s="18"/>
      <c r="O13" s="18"/>
      <c r="P13" s="18"/>
      <c r="Q13" s="18"/>
      <c r="R13" s="18"/>
      <c r="S13" s="18"/>
      <c r="T13" s="18"/>
      <c r="U13" s="18"/>
      <c r="V13" s="36"/>
      <c r="Y13" s="17"/>
      <c r="Z13" s="18"/>
      <c r="AA13" s="18"/>
      <c r="AB13" s="18"/>
      <c r="AC13" s="18"/>
      <c r="AD13" s="18"/>
      <c r="AE13" s="18"/>
      <c r="AF13" s="18"/>
      <c r="AG13" s="18"/>
      <c r="AH13" s="36"/>
    </row>
    <row r="14" spans="1:34">
      <c r="A14" s="19" t="s">
        <v>22</v>
      </c>
      <c r="B14" s="92" t="s">
        <v>32</v>
      </c>
      <c r="C14" s="92"/>
      <c r="D14" s="92"/>
      <c r="E14" s="92"/>
      <c r="F14" s="92"/>
      <c r="G14" s="92"/>
      <c r="H14" s="16"/>
      <c r="I14" s="19" t="s">
        <v>22</v>
      </c>
      <c r="J14" s="65">
        <f>B4+50+30</f>
        <v>1830</v>
      </c>
      <c r="K14" s="43"/>
      <c r="L14" s="44"/>
      <c r="M14" s="19" t="s">
        <v>22</v>
      </c>
      <c r="N14" s="92" t="s">
        <v>36</v>
      </c>
      <c r="O14" s="92"/>
      <c r="P14" s="92"/>
      <c r="Q14" s="92"/>
      <c r="R14" s="92"/>
      <c r="S14" s="92"/>
      <c r="T14" s="23"/>
      <c r="U14" s="19" t="s">
        <v>22</v>
      </c>
      <c r="V14" s="65">
        <f>B4+50+30</f>
        <v>1830</v>
      </c>
      <c r="Y14" s="19" t="s">
        <v>22</v>
      </c>
      <c r="Z14" s="92" t="s">
        <v>31</v>
      </c>
      <c r="AA14" s="92"/>
      <c r="AB14" s="92"/>
      <c r="AC14" s="92"/>
      <c r="AD14" s="92"/>
      <c r="AE14" s="92"/>
      <c r="AF14" s="23"/>
      <c r="AG14" s="19" t="s">
        <v>22</v>
      </c>
      <c r="AH14" s="65">
        <f>B4+50+30</f>
        <v>1830</v>
      </c>
    </row>
    <row r="15" spans="1:34">
      <c r="A15" s="17"/>
      <c r="B15" s="18"/>
      <c r="C15" s="18"/>
      <c r="D15" s="18"/>
      <c r="E15" s="18"/>
      <c r="F15" s="18"/>
      <c r="G15" s="18"/>
      <c r="H15" s="18"/>
      <c r="I15" s="18"/>
      <c r="J15" s="36"/>
      <c r="K15" s="43"/>
      <c r="L15" s="44"/>
      <c r="M15" s="17"/>
      <c r="N15" s="18"/>
      <c r="O15" s="18"/>
      <c r="P15" s="18"/>
      <c r="Q15" s="18"/>
      <c r="R15" s="18"/>
      <c r="S15" s="18"/>
      <c r="T15" s="18"/>
      <c r="U15" s="18"/>
      <c r="V15" s="36"/>
      <c r="Y15" s="17"/>
      <c r="Z15" s="18"/>
      <c r="AA15" s="18"/>
      <c r="AB15" s="18"/>
      <c r="AC15" s="18"/>
      <c r="AD15" s="18"/>
      <c r="AE15" s="18"/>
      <c r="AF15" s="18"/>
      <c r="AG15" s="18"/>
      <c r="AH15" s="36"/>
    </row>
    <row r="16" spans="1:34">
      <c r="A16" s="19" t="s">
        <v>24</v>
      </c>
      <c r="B16" s="92" t="s">
        <v>25</v>
      </c>
      <c r="C16" s="92"/>
      <c r="D16" s="92"/>
      <c r="E16" s="92"/>
      <c r="F16" s="92"/>
      <c r="G16" s="92"/>
      <c r="H16" s="16"/>
      <c r="I16" s="19" t="s">
        <v>24</v>
      </c>
      <c r="J16" s="67">
        <f>J12*J14*E4*0.0000025</f>
        <v>93.993375000000015</v>
      </c>
      <c r="K16" s="43"/>
      <c r="L16" s="44"/>
      <c r="M16" s="19" t="s">
        <v>24</v>
      </c>
      <c r="N16" s="92" t="s">
        <v>25</v>
      </c>
      <c r="O16" s="92"/>
      <c r="P16" s="92"/>
      <c r="Q16" s="92"/>
      <c r="R16" s="92"/>
      <c r="S16" s="92"/>
      <c r="T16" s="23"/>
      <c r="U16" s="19" t="s">
        <v>24</v>
      </c>
      <c r="V16" s="67">
        <f>V12*V14*E4*0.0000025</f>
        <v>93.993375000000015</v>
      </c>
      <c r="Y16" s="19" t="s">
        <v>24</v>
      </c>
      <c r="Z16" s="92" t="s">
        <v>25</v>
      </c>
      <c r="AA16" s="92"/>
      <c r="AB16" s="92"/>
      <c r="AC16" s="92"/>
      <c r="AD16" s="92"/>
      <c r="AE16" s="92"/>
      <c r="AF16" s="23"/>
      <c r="AG16" s="19" t="s">
        <v>24</v>
      </c>
      <c r="AH16" s="67">
        <f>AH12*AH14*E4*0.0000025</f>
        <v>93.993375000000015</v>
      </c>
    </row>
    <row r="17" spans="1:34">
      <c r="A17" s="17"/>
      <c r="B17" s="18"/>
      <c r="C17" s="18"/>
      <c r="D17" s="18"/>
      <c r="E17" s="18"/>
      <c r="F17" s="18"/>
      <c r="G17" s="18"/>
      <c r="H17" s="18"/>
      <c r="I17" s="18"/>
      <c r="J17" s="36"/>
      <c r="K17" s="43"/>
      <c r="L17" s="44"/>
      <c r="M17" s="17"/>
      <c r="N17" s="18"/>
      <c r="O17" s="18"/>
      <c r="P17" s="18"/>
      <c r="Q17" s="18"/>
      <c r="R17" s="18"/>
      <c r="S17" s="18"/>
      <c r="T17" s="18"/>
      <c r="U17" s="18"/>
      <c r="V17" s="36"/>
      <c r="Y17" s="17"/>
      <c r="Z17" s="18"/>
      <c r="AA17" s="18"/>
      <c r="AB17" s="18"/>
      <c r="AC17" s="18"/>
      <c r="AD17" s="18"/>
      <c r="AE17" s="18"/>
      <c r="AF17" s="18"/>
      <c r="AG17" s="18"/>
      <c r="AH17" s="36"/>
    </row>
    <row r="18" spans="1:34">
      <c r="A18" s="19" t="s">
        <v>26</v>
      </c>
      <c r="B18" s="92" t="s">
        <v>27</v>
      </c>
      <c r="C18" s="92"/>
      <c r="D18" s="92"/>
      <c r="E18" s="92"/>
      <c r="F18" s="92"/>
      <c r="G18" s="92"/>
      <c r="H18" s="16"/>
      <c r="I18" s="19" t="s">
        <v>26</v>
      </c>
      <c r="J18" s="65">
        <f>J14+B4+30</f>
        <v>3610</v>
      </c>
      <c r="K18" s="43"/>
      <c r="L18" s="44"/>
      <c r="M18" s="19" t="s">
        <v>26</v>
      </c>
      <c r="N18" s="92" t="s">
        <v>37</v>
      </c>
      <c r="O18" s="92"/>
      <c r="P18" s="92"/>
      <c r="Q18" s="92"/>
      <c r="R18" s="92"/>
      <c r="S18" s="92"/>
      <c r="T18" s="23"/>
      <c r="U18" s="19" t="s">
        <v>26</v>
      </c>
      <c r="V18" s="65">
        <f>V14+B4-H2</f>
        <v>3500</v>
      </c>
      <c r="Y18" s="19" t="s">
        <v>26</v>
      </c>
      <c r="Z18" s="92" t="s">
        <v>41</v>
      </c>
      <c r="AA18" s="92"/>
      <c r="AB18" s="92"/>
      <c r="AC18" s="92"/>
      <c r="AD18" s="92"/>
      <c r="AE18" s="92"/>
      <c r="AF18" s="23"/>
      <c r="AG18" s="19" t="s">
        <v>26</v>
      </c>
      <c r="AH18" s="65">
        <f>AH14+B4-H2-H4</f>
        <v>3440</v>
      </c>
    </row>
    <row r="19" spans="1:34">
      <c r="A19" s="17"/>
      <c r="B19" s="18"/>
      <c r="C19" s="18"/>
      <c r="D19" s="18"/>
      <c r="E19" s="18"/>
      <c r="F19" s="18"/>
      <c r="G19" s="18"/>
      <c r="H19" s="18"/>
      <c r="I19" s="18"/>
      <c r="J19" s="36"/>
      <c r="M19" s="17"/>
      <c r="N19" s="18"/>
      <c r="O19" s="18"/>
      <c r="P19" s="18"/>
      <c r="Q19" s="18"/>
      <c r="R19" s="18"/>
      <c r="S19" s="18"/>
      <c r="T19" s="18"/>
      <c r="U19" s="18"/>
      <c r="V19" s="36"/>
      <c r="Y19" s="17"/>
      <c r="Z19" s="18"/>
      <c r="AA19" s="18"/>
      <c r="AB19" s="18"/>
      <c r="AC19" s="18"/>
      <c r="AD19" s="18"/>
      <c r="AE19" s="18"/>
      <c r="AF19" s="18"/>
      <c r="AG19" s="18"/>
      <c r="AH19" s="36"/>
    </row>
    <row r="20" spans="1:34" ht="12" thickBot="1">
      <c r="A20" s="20" t="s">
        <v>28</v>
      </c>
      <c r="B20" s="93" t="s">
        <v>2</v>
      </c>
      <c r="C20" s="93"/>
      <c r="D20" s="93"/>
      <c r="E20" s="93"/>
      <c r="F20" s="93"/>
      <c r="G20" s="93"/>
      <c r="H20" s="22"/>
      <c r="I20" s="20" t="s">
        <v>28</v>
      </c>
      <c r="J20" s="66">
        <f>B4</f>
        <v>1750</v>
      </c>
      <c r="M20" s="20" t="s">
        <v>28</v>
      </c>
      <c r="N20" s="93" t="s">
        <v>38</v>
      </c>
      <c r="O20" s="93"/>
      <c r="P20" s="93"/>
      <c r="Q20" s="93"/>
      <c r="R20" s="93"/>
      <c r="S20" s="93"/>
      <c r="T20" s="27"/>
      <c r="U20" s="20" t="s">
        <v>28</v>
      </c>
      <c r="V20" s="66">
        <f>B4-H2-30</f>
        <v>1640</v>
      </c>
      <c r="Y20" s="20" t="s">
        <v>28</v>
      </c>
      <c r="Z20" s="93" t="s">
        <v>40</v>
      </c>
      <c r="AA20" s="93"/>
      <c r="AB20" s="93"/>
      <c r="AC20" s="93"/>
      <c r="AD20" s="93"/>
      <c r="AE20" s="93"/>
      <c r="AF20" s="27"/>
      <c r="AG20" s="20" t="s">
        <v>28</v>
      </c>
      <c r="AH20" s="66">
        <f>B4-H2-H4-30</f>
        <v>1580</v>
      </c>
    </row>
    <row r="21" spans="1:34" ht="12" thickBot="1">
      <c r="A21" s="17"/>
      <c r="B21" s="18"/>
      <c r="C21" s="18"/>
      <c r="D21" s="18"/>
      <c r="E21" s="18"/>
      <c r="F21" s="18"/>
      <c r="G21" s="18"/>
      <c r="H21" s="18"/>
      <c r="I21" s="18"/>
      <c r="J21" s="36"/>
      <c r="M21" s="17"/>
      <c r="N21" s="18"/>
      <c r="O21" s="18"/>
      <c r="P21" s="18"/>
      <c r="Q21" s="18"/>
      <c r="R21" s="18"/>
      <c r="S21" s="18"/>
      <c r="T21" s="18"/>
      <c r="U21" s="18"/>
      <c r="V21" s="36"/>
      <c r="Y21" s="17"/>
      <c r="Z21" s="18"/>
      <c r="AA21" s="18"/>
      <c r="AB21" s="18"/>
      <c r="AC21" s="18"/>
      <c r="AD21" s="18"/>
      <c r="AE21" s="18"/>
      <c r="AF21" s="18"/>
      <c r="AG21" s="18"/>
      <c r="AH21" s="36"/>
    </row>
    <row r="22" spans="1:34" ht="15" customHeight="1">
      <c r="A22" s="89" t="s">
        <v>16</v>
      </c>
      <c r="B22" s="90"/>
      <c r="C22" s="90"/>
      <c r="D22" s="90"/>
      <c r="E22" s="90"/>
      <c r="F22" s="90"/>
      <c r="G22" s="90"/>
      <c r="H22" s="90"/>
      <c r="I22" s="90"/>
      <c r="J22" s="91"/>
      <c r="M22" s="89" t="s">
        <v>16</v>
      </c>
      <c r="N22" s="90"/>
      <c r="O22" s="90"/>
      <c r="P22" s="90"/>
      <c r="Q22" s="90"/>
      <c r="R22" s="90"/>
      <c r="S22" s="90"/>
      <c r="T22" s="90"/>
      <c r="U22" s="90"/>
      <c r="V22" s="91"/>
      <c r="Y22" s="89" t="s">
        <v>16</v>
      </c>
      <c r="Z22" s="90"/>
      <c r="AA22" s="90"/>
      <c r="AB22" s="90"/>
      <c r="AC22" s="90"/>
      <c r="AD22" s="90"/>
      <c r="AE22" s="90"/>
      <c r="AF22" s="90"/>
      <c r="AG22" s="90"/>
      <c r="AH22" s="91"/>
    </row>
    <row r="23" spans="1:34">
      <c r="A23" s="103">
        <f>E4</f>
        <v>10</v>
      </c>
      <c r="B23" s="104"/>
      <c r="C23" s="104"/>
      <c r="D23" s="104"/>
      <c r="E23" s="104"/>
      <c r="F23" s="104"/>
      <c r="G23" s="104"/>
      <c r="H23" s="104"/>
      <c r="I23" s="104"/>
      <c r="J23" s="105"/>
      <c r="M23" s="103">
        <f>E4</f>
        <v>10</v>
      </c>
      <c r="N23" s="104"/>
      <c r="O23" s="104"/>
      <c r="P23" s="104"/>
      <c r="Q23" s="104"/>
      <c r="R23" s="104"/>
      <c r="S23" s="104"/>
      <c r="T23" s="104"/>
      <c r="U23" s="104"/>
      <c r="V23" s="105"/>
      <c r="Y23" s="103">
        <f>E4</f>
        <v>10</v>
      </c>
      <c r="Z23" s="104"/>
      <c r="AA23" s="104"/>
      <c r="AB23" s="104"/>
      <c r="AC23" s="104"/>
      <c r="AD23" s="104"/>
      <c r="AE23" s="104"/>
      <c r="AF23" s="104"/>
      <c r="AG23" s="104"/>
      <c r="AH23" s="105"/>
    </row>
    <row r="24" spans="1:34">
      <c r="A24" s="19" t="s">
        <v>19</v>
      </c>
      <c r="B24" s="92" t="s">
        <v>29</v>
      </c>
      <c r="C24" s="92"/>
      <c r="D24" s="92"/>
      <c r="E24" s="92"/>
      <c r="F24" s="92"/>
      <c r="G24" s="92"/>
      <c r="H24" s="16"/>
      <c r="I24" s="19" t="s">
        <v>19</v>
      </c>
      <c r="J24" s="65">
        <f>B2+E2+35</f>
        <v>2075</v>
      </c>
      <c r="M24" s="19" t="s">
        <v>19</v>
      </c>
      <c r="N24" s="92" t="s">
        <v>29</v>
      </c>
      <c r="O24" s="92"/>
      <c r="P24" s="92"/>
      <c r="Q24" s="92"/>
      <c r="R24" s="92"/>
      <c r="S24" s="92"/>
      <c r="T24" s="16"/>
      <c r="U24" s="19" t="s">
        <v>19</v>
      </c>
      <c r="V24" s="65">
        <f>B2+E2+35</f>
        <v>2075</v>
      </c>
      <c r="Y24" s="19" t="s">
        <v>19</v>
      </c>
      <c r="Z24" s="92" t="s">
        <v>29</v>
      </c>
      <c r="AA24" s="92"/>
      <c r="AB24" s="92"/>
      <c r="AC24" s="92"/>
      <c r="AD24" s="92"/>
      <c r="AE24" s="92"/>
      <c r="AF24" s="16"/>
      <c r="AG24" s="19" t="s">
        <v>19</v>
      </c>
      <c r="AH24" s="65">
        <f>B2+E2+35</f>
        <v>2075</v>
      </c>
    </row>
    <row r="25" spans="1:34">
      <c r="A25" s="17"/>
      <c r="B25" s="18"/>
      <c r="C25" s="18"/>
      <c r="D25" s="18"/>
      <c r="E25" s="18"/>
      <c r="F25" s="18"/>
      <c r="G25" s="18"/>
      <c r="H25" s="18"/>
      <c r="I25" s="18"/>
      <c r="J25" s="36"/>
      <c r="M25" s="17"/>
      <c r="N25" s="18"/>
      <c r="O25" s="18"/>
      <c r="P25" s="18"/>
      <c r="Q25" s="18"/>
      <c r="R25" s="18"/>
      <c r="S25" s="18"/>
      <c r="T25" s="18"/>
      <c r="U25" s="18"/>
      <c r="V25" s="36"/>
      <c r="Y25" s="17"/>
      <c r="Z25" s="18"/>
      <c r="AA25" s="18"/>
      <c r="AB25" s="18"/>
      <c r="AC25" s="18"/>
      <c r="AD25" s="18"/>
      <c r="AE25" s="18"/>
      <c r="AF25" s="18"/>
      <c r="AG25" s="18"/>
      <c r="AH25" s="36"/>
    </row>
    <row r="26" spans="1:34">
      <c r="A26" s="19" t="s">
        <v>18</v>
      </c>
      <c r="B26" s="92" t="s">
        <v>30</v>
      </c>
      <c r="C26" s="92"/>
      <c r="D26" s="92"/>
      <c r="E26" s="92"/>
      <c r="F26" s="92"/>
      <c r="G26" s="92"/>
      <c r="H26" s="16"/>
      <c r="I26" s="19" t="s">
        <v>18</v>
      </c>
      <c r="J26" s="65">
        <f>J24-10-11</f>
        <v>2054</v>
      </c>
      <c r="M26" s="19" t="s">
        <v>18</v>
      </c>
      <c r="N26" s="92" t="s">
        <v>30</v>
      </c>
      <c r="O26" s="92"/>
      <c r="P26" s="92"/>
      <c r="Q26" s="92"/>
      <c r="R26" s="92"/>
      <c r="S26" s="92"/>
      <c r="T26" s="23"/>
      <c r="U26" s="19" t="s">
        <v>18</v>
      </c>
      <c r="V26" s="65">
        <f>V24-10-11</f>
        <v>2054</v>
      </c>
      <c r="Y26" s="19" t="s">
        <v>18</v>
      </c>
      <c r="Z26" s="92" t="s">
        <v>30</v>
      </c>
      <c r="AA26" s="92"/>
      <c r="AB26" s="92"/>
      <c r="AC26" s="92"/>
      <c r="AD26" s="92"/>
      <c r="AE26" s="92"/>
      <c r="AF26" s="23"/>
      <c r="AG26" s="19" t="s">
        <v>18</v>
      </c>
      <c r="AH26" s="65">
        <f>AH24-10-11</f>
        <v>2054</v>
      </c>
    </row>
    <row r="27" spans="1:34">
      <c r="A27" s="17"/>
      <c r="B27" s="18"/>
      <c r="C27" s="18"/>
      <c r="D27" s="18"/>
      <c r="E27" s="18"/>
      <c r="F27" s="18"/>
      <c r="G27" s="18"/>
      <c r="H27" s="18"/>
      <c r="I27" s="18"/>
      <c r="J27" s="36"/>
      <c r="M27" s="17"/>
      <c r="N27" s="18"/>
      <c r="O27" s="18"/>
      <c r="P27" s="18"/>
      <c r="Q27" s="18"/>
      <c r="R27" s="18"/>
      <c r="S27" s="18"/>
      <c r="T27" s="18"/>
      <c r="U27" s="18"/>
      <c r="V27" s="36"/>
      <c r="Y27" s="17"/>
      <c r="Z27" s="18"/>
      <c r="AA27" s="18"/>
      <c r="AB27" s="18"/>
      <c r="AC27" s="18"/>
      <c r="AD27" s="18"/>
      <c r="AE27" s="18"/>
      <c r="AF27" s="18"/>
      <c r="AG27" s="18"/>
      <c r="AH27" s="36"/>
    </row>
    <row r="28" spans="1:34">
      <c r="A28" s="19" t="s">
        <v>22</v>
      </c>
      <c r="B28" s="92" t="s">
        <v>31</v>
      </c>
      <c r="C28" s="92"/>
      <c r="D28" s="92"/>
      <c r="E28" s="92"/>
      <c r="F28" s="92"/>
      <c r="G28" s="92"/>
      <c r="H28" s="16"/>
      <c r="I28" s="19" t="s">
        <v>22</v>
      </c>
      <c r="J28" s="65">
        <f>B4+50+30</f>
        <v>1830</v>
      </c>
      <c r="M28" s="19" t="s">
        <v>22</v>
      </c>
      <c r="N28" s="92" t="s">
        <v>31</v>
      </c>
      <c r="O28" s="92"/>
      <c r="P28" s="92"/>
      <c r="Q28" s="92"/>
      <c r="R28" s="92"/>
      <c r="S28" s="92"/>
      <c r="T28" s="23"/>
      <c r="U28" s="19" t="s">
        <v>22</v>
      </c>
      <c r="V28" s="65">
        <f>B4+50+30</f>
        <v>1830</v>
      </c>
      <c r="Y28" s="19" t="s">
        <v>22</v>
      </c>
      <c r="Z28" s="92" t="s">
        <v>31</v>
      </c>
      <c r="AA28" s="92"/>
      <c r="AB28" s="92"/>
      <c r="AC28" s="92"/>
      <c r="AD28" s="92"/>
      <c r="AE28" s="92"/>
      <c r="AF28" s="23"/>
      <c r="AG28" s="19" t="s">
        <v>22</v>
      </c>
      <c r="AH28" s="65">
        <f>B4+50+30</f>
        <v>1830</v>
      </c>
    </row>
    <row r="29" spans="1:34">
      <c r="A29" s="17"/>
      <c r="B29" s="18"/>
      <c r="C29" s="18"/>
      <c r="D29" s="18"/>
      <c r="E29" s="18"/>
      <c r="F29" s="18"/>
      <c r="G29" s="18"/>
      <c r="H29" s="18"/>
      <c r="I29" s="18"/>
      <c r="J29" s="36"/>
      <c r="M29" s="17"/>
      <c r="N29" s="18"/>
      <c r="O29" s="18"/>
      <c r="P29" s="18"/>
      <c r="Q29" s="18"/>
      <c r="R29" s="18"/>
      <c r="S29" s="18"/>
      <c r="T29" s="18"/>
      <c r="U29" s="18"/>
      <c r="V29" s="36"/>
      <c r="Y29" s="17"/>
      <c r="Z29" s="18"/>
      <c r="AA29" s="18"/>
      <c r="AB29" s="18"/>
      <c r="AC29" s="18"/>
      <c r="AD29" s="18"/>
      <c r="AE29" s="18"/>
      <c r="AF29" s="18"/>
      <c r="AG29" s="18"/>
      <c r="AH29" s="36"/>
    </row>
    <row r="30" spans="1:34">
      <c r="A30" s="19" t="s">
        <v>24</v>
      </c>
      <c r="B30" s="92" t="s">
        <v>25</v>
      </c>
      <c r="C30" s="92"/>
      <c r="D30" s="92"/>
      <c r="E30" s="92"/>
      <c r="F30" s="92"/>
      <c r="G30" s="92"/>
      <c r="H30" s="23"/>
      <c r="I30" s="19" t="s">
        <v>24</v>
      </c>
      <c r="J30" s="67">
        <f>J26*J28*E4*0.0000025</f>
        <v>93.970500000000001</v>
      </c>
      <c r="M30" s="19" t="s">
        <v>24</v>
      </c>
      <c r="N30" s="92" t="s">
        <v>25</v>
      </c>
      <c r="O30" s="92"/>
      <c r="P30" s="92"/>
      <c r="Q30" s="92"/>
      <c r="R30" s="92"/>
      <c r="S30" s="92"/>
      <c r="T30" s="23"/>
      <c r="U30" s="19" t="s">
        <v>24</v>
      </c>
      <c r="V30" s="67">
        <f>V26*V28*E4*0.0000025</f>
        <v>93.970500000000001</v>
      </c>
      <c r="Y30" s="19" t="s">
        <v>24</v>
      </c>
      <c r="Z30" s="92" t="s">
        <v>25</v>
      </c>
      <c r="AA30" s="92"/>
      <c r="AB30" s="92"/>
      <c r="AC30" s="92"/>
      <c r="AD30" s="92"/>
      <c r="AE30" s="92"/>
      <c r="AF30" s="23"/>
      <c r="AG30" s="19" t="s">
        <v>24</v>
      </c>
      <c r="AH30" s="67">
        <f>AH26*AH28*E4*0.0000025</f>
        <v>93.970500000000001</v>
      </c>
    </row>
    <row r="31" spans="1:34">
      <c r="A31" s="17"/>
      <c r="B31" s="18"/>
      <c r="C31" s="18"/>
      <c r="D31" s="18"/>
      <c r="E31" s="18"/>
      <c r="F31" s="18"/>
      <c r="G31" s="18"/>
      <c r="H31" s="18"/>
      <c r="I31" s="18"/>
      <c r="J31" s="36"/>
      <c r="M31" s="17"/>
      <c r="N31" s="18"/>
      <c r="O31" s="18"/>
      <c r="P31" s="18"/>
      <c r="Q31" s="18"/>
      <c r="R31" s="18"/>
      <c r="S31" s="18"/>
      <c r="T31" s="18"/>
      <c r="U31" s="18"/>
      <c r="V31" s="36"/>
      <c r="Y31" s="17"/>
      <c r="Z31" s="18"/>
      <c r="AA31" s="18"/>
      <c r="AB31" s="18"/>
      <c r="AC31" s="18"/>
      <c r="AD31" s="18"/>
      <c r="AE31" s="18"/>
      <c r="AF31" s="18"/>
      <c r="AG31" s="18"/>
      <c r="AH31" s="36"/>
    </row>
    <row r="32" spans="1:34">
      <c r="A32" s="19" t="s">
        <v>26</v>
      </c>
      <c r="B32" s="92" t="s">
        <v>27</v>
      </c>
      <c r="C32" s="92"/>
      <c r="D32" s="92"/>
      <c r="E32" s="92"/>
      <c r="F32" s="92"/>
      <c r="G32" s="92"/>
      <c r="H32" s="16"/>
      <c r="I32" s="19" t="s">
        <v>26</v>
      </c>
      <c r="J32" s="65">
        <f>J28+B4+30</f>
        <v>3610</v>
      </c>
      <c r="M32" s="19" t="s">
        <v>26</v>
      </c>
      <c r="N32" s="92" t="s">
        <v>37</v>
      </c>
      <c r="O32" s="92"/>
      <c r="P32" s="92"/>
      <c r="Q32" s="92"/>
      <c r="R32" s="92"/>
      <c r="S32" s="92"/>
      <c r="T32" s="23"/>
      <c r="U32" s="19" t="s">
        <v>26</v>
      </c>
      <c r="V32" s="65">
        <f>V28+B4-H2</f>
        <v>3500</v>
      </c>
      <c r="Y32" s="19" t="s">
        <v>26</v>
      </c>
      <c r="Z32" s="92" t="s">
        <v>41</v>
      </c>
      <c r="AA32" s="92"/>
      <c r="AB32" s="92"/>
      <c r="AC32" s="92"/>
      <c r="AD32" s="92"/>
      <c r="AE32" s="92"/>
      <c r="AF32" s="23"/>
      <c r="AG32" s="19" t="s">
        <v>26</v>
      </c>
      <c r="AH32" s="65">
        <f>AH28+B4-H2-H4</f>
        <v>3440</v>
      </c>
    </row>
    <row r="33" spans="1:34">
      <c r="A33" s="17"/>
      <c r="B33" s="18"/>
      <c r="C33" s="18"/>
      <c r="D33" s="18"/>
      <c r="E33" s="18"/>
      <c r="F33" s="18"/>
      <c r="G33" s="18"/>
      <c r="H33" s="18"/>
      <c r="I33" s="18"/>
      <c r="J33" s="36"/>
      <c r="M33" s="17"/>
      <c r="N33" s="18"/>
      <c r="O33" s="18"/>
      <c r="P33" s="18"/>
      <c r="Q33" s="18"/>
      <c r="R33" s="18"/>
      <c r="S33" s="18"/>
      <c r="T33" s="18"/>
      <c r="U33" s="18"/>
      <c r="V33" s="36"/>
      <c r="Y33" s="17"/>
      <c r="Z33" s="18"/>
      <c r="AA33" s="18"/>
      <c r="AB33" s="18"/>
      <c r="AC33" s="18"/>
      <c r="AD33" s="18"/>
      <c r="AE33" s="18"/>
      <c r="AF33" s="18"/>
      <c r="AG33" s="18"/>
      <c r="AH33" s="36"/>
    </row>
    <row r="34" spans="1:34" ht="12" thickBot="1">
      <c r="A34" s="20" t="s">
        <v>28</v>
      </c>
      <c r="B34" s="93" t="s">
        <v>2</v>
      </c>
      <c r="C34" s="93"/>
      <c r="D34" s="93"/>
      <c r="E34" s="93"/>
      <c r="F34" s="93"/>
      <c r="G34" s="93"/>
      <c r="H34" s="22"/>
      <c r="I34" s="20" t="s">
        <v>28</v>
      </c>
      <c r="J34" s="66">
        <f>B4</f>
        <v>1750</v>
      </c>
      <c r="M34" s="20" t="s">
        <v>28</v>
      </c>
      <c r="N34" s="93" t="s">
        <v>38</v>
      </c>
      <c r="O34" s="93"/>
      <c r="P34" s="93"/>
      <c r="Q34" s="93"/>
      <c r="R34" s="93"/>
      <c r="S34" s="93"/>
      <c r="T34" s="27"/>
      <c r="U34" s="20" t="s">
        <v>28</v>
      </c>
      <c r="V34" s="66">
        <f>B4-H2-30</f>
        <v>1640</v>
      </c>
      <c r="Y34" s="20" t="s">
        <v>28</v>
      </c>
      <c r="Z34" s="93" t="s">
        <v>40</v>
      </c>
      <c r="AA34" s="93"/>
      <c r="AB34" s="93"/>
      <c r="AC34" s="93"/>
      <c r="AD34" s="93"/>
      <c r="AE34" s="93"/>
      <c r="AF34" s="27"/>
      <c r="AG34" s="20" t="s">
        <v>28</v>
      </c>
      <c r="AH34" s="66">
        <f>B4-H2-H4-30</f>
        <v>1580</v>
      </c>
    </row>
    <row r="35" spans="1:34" ht="12" thickBot="1">
      <c r="A35" s="17"/>
      <c r="B35" s="18"/>
      <c r="C35" s="18"/>
      <c r="D35" s="18"/>
      <c r="E35" s="18"/>
      <c r="F35" s="18"/>
      <c r="G35" s="18"/>
      <c r="H35" s="18"/>
      <c r="I35" s="18"/>
      <c r="J35" s="36"/>
      <c r="M35" s="17"/>
      <c r="N35" s="18"/>
      <c r="O35" s="18"/>
      <c r="P35" s="18"/>
      <c r="Q35" s="18"/>
      <c r="R35" s="18"/>
      <c r="S35" s="18"/>
      <c r="T35" s="18"/>
      <c r="U35" s="18"/>
      <c r="V35" s="36"/>
      <c r="Y35" s="17"/>
      <c r="Z35" s="18"/>
      <c r="AA35" s="18"/>
      <c r="AB35" s="18"/>
      <c r="AC35" s="18"/>
      <c r="AD35" s="18"/>
      <c r="AE35" s="18"/>
      <c r="AF35" s="18"/>
      <c r="AG35" s="18"/>
      <c r="AH35" s="36"/>
    </row>
    <row r="36" spans="1:34" ht="15" customHeight="1">
      <c r="A36" s="89" t="s">
        <v>17</v>
      </c>
      <c r="B36" s="90"/>
      <c r="C36" s="90"/>
      <c r="D36" s="90"/>
      <c r="E36" s="90"/>
      <c r="F36" s="90"/>
      <c r="G36" s="90"/>
      <c r="H36" s="90"/>
      <c r="I36" s="90"/>
      <c r="J36" s="91"/>
      <c r="M36" s="89" t="s">
        <v>17</v>
      </c>
      <c r="N36" s="90"/>
      <c r="O36" s="90"/>
      <c r="P36" s="90"/>
      <c r="Q36" s="90"/>
      <c r="R36" s="90"/>
      <c r="S36" s="90"/>
      <c r="T36" s="90"/>
      <c r="U36" s="90"/>
      <c r="V36" s="91"/>
      <c r="Y36" s="89" t="s">
        <v>17</v>
      </c>
      <c r="Z36" s="90"/>
      <c r="AA36" s="90"/>
      <c r="AB36" s="90"/>
      <c r="AC36" s="90"/>
      <c r="AD36" s="90"/>
      <c r="AE36" s="90"/>
      <c r="AF36" s="90"/>
      <c r="AG36" s="90"/>
      <c r="AH36" s="91"/>
    </row>
    <row r="37" spans="1:34">
      <c r="A37" s="103">
        <f>E4</f>
        <v>10</v>
      </c>
      <c r="B37" s="104"/>
      <c r="C37" s="104"/>
      <c r="D37" s="104"/>
      <c r="E37" s="104"/>
      <c r="F37" s="104"/>
      <c r="G37" s="104"/>
      <c r="H37" s="104"/>
      <c r="I37" s="104"/>
      <c r="J37" s="105"/>
      <c r="M37" s="103">
        <f>E4</f>
        <v>10</v>
      </c>
      <c r="N37" s="104"/>
      <c r="O37" s="104"/>
      <c r="P37" s="104"/>
      <c r="Q37" s="104"/>
      <c r="R37" s="104"/>
      <c r="S37" s="104"/>
      <c r="T37" s="104"/>
      <c r="U37" s="104"/>
      <c r="V37" s="105"/>
      <c r="Y37" s="103">
        <f>E4</f>
        <v>10</v>
      </c>
      <c r="Z37" s="104"/>
      <c r="AA37" s="104"/>
      <c r="AB37" s="104"/>
      <c r="AC37" s="104"/>
      <c r="AD37" s="104"/>
      <c r="AE37" s="104"/>
      <c r="AF37" s="104"/>
      <c r="AG37" s="104"/>
      <c r="AH37" s="105"/>
    </row>
    <row r="38" spans="1:34">
      <c r="A38" s="19" t="s">
        <v>19</v>
      </c>
      <c r="B38" s="92" t="s">
        <v>20</v>
      </c>
      <c r="C38" s="92"/>
      <c r="D38" s="92"/>
      <c r="E38" s="92"/>
      <c r="F38" s="92"/>
      <c r="G38" s="92"/>
      <c r="H38" s="16"/>
      <c r="I38" s="19" t="s">
        <v>19</v>
      </c>
      <c r="J38" s="65">
        <f>B2+E2+45</f>
        <v>2085</v>
      </c>
      <c r="M38" s="19" t="s">
        <v>19</v>
      </c>
      <c r="N38" s="92" t="s">
        <v>20</v>
      </c>
      <c r="O38" s="92"/>
      <c r="P38" s="92"/>
      <c r="Q38" s="92"/>
      <c r="R38" s="92"/>
      <c r="S38" s="92"/>
      <c r="T38" s="16"/>
      <c r="U38" s="19" t="s">
        <v>19</v>
      </c>
      <c r="V38" s="65">
        <f>B2+E2+45</f>
        <v>2085</v>
      </c>
      <c r="Y38" s="19" t="s">
        <v>19</v>
      </c>
      <c r="Z38" s="92" t="s">
        <v>20</v>
      </c>
      <c r="AA38" s="92"/>
      <c r="AB38" s="92"/>
      <c r="AC38" s="92"/>
      <c r="AD38" s="92"/>
      <c r="AE38" s="92"/>
      <c r="AF38" s="16"/>
      <c r="AG38" s="19" t="s">
        <v>19</v>
      </c>
      <c r="AH38" s="65">
        <f>B2+E2+45</f>
        <v>2085</v>
      </c>
    </row>
    <row r="39" spans="1:34">
      <c r="A39" s="17"/>
      <c r="B39" s="18"/>
      <c r="C39" s="18"/>
      <c r="D39" s="18"/>
      <c r="E39" s="18"/>
      <c r="F39" s="18"/>
      <c r="G39" s="18"/>
      <c r="H39" s="18"/>
      <c r="I39" s="18"/>
      <c r="J39" s="36"/>
      <c r="M39" s="17"/>
      <c r="N39" s="18"/>
      <c r="O39" s="18"/>
      <c r="P39" s="18"/>
      <c r="Q39" s="18"/>
      <c r="R39" s="18"/>
      <c r="S39" s="18"/>
      <c r="T39" s="18"/>
      <c r="U39" s="18"/>
      <c r="V39" s="36"/>
      <c r="Y39" s="17"/>
      <c r="Z39" s="18"/>
      <c r="AA39" s="18"/>
      <c r="AB39" s="18"/>
      <c r="AC39" s="18"/>
      <c r="AD39" s="18"/>
      <c r="AE39" s="18"/>
      <c r="AF39" s="18"/>
      <c r="AG39" s="18"/>
      <c r="AH39" s="36"/>
    </row>
    <row r="40" spans="1:34">
      <c r="A40" s="19" t="s">
        <v>18</v>
      </c>
      <c r="B40" s="92" t="s">
        <v>21</v>
      </c>
      <c r="C40" s="92"/>
      <c r="D40" s="92"/>
      <c r="E40" s="92"/>
      <c r="F40" s="92"/>
      <c r="G40" s="92"/>
      <c r="H40" s="16"/>
      <c r="I40" s="19" t="s">
        <v>18</v>
      </c>
      <c r="J40" s="65">
        <f>J38-10-10</f>
        <v>2065</v>
      </c>
      <c r="M40" s="19" t="s">
        <v>18</v>
      </c>
      <c r="N40" s="92" t="s">
        <v>21</v>
      </c>
      <c r="O40" s="92"/>
      <c r="P40" s="92"/>
      <c r="Q40" s="92"/>
      <c r="R40" s="92"/>
      <c r="S40" s="92"/>
      <c r="T40" s="23"/>
      <c r="U40" s="19" t="s">
        <v>18</v>
      </c>
      <c r="V40" s="65">
        <f>V38-10-10</f>
        <v>2065</v>
      </c>
      <c r="Y40" s="19" t="s">
        <v>18</v>
      </c>
      <c r="Z40" s="92" t="s">
        <v>21</v>
      </c>
      <c r="AA40" s="92"/>
      <c r="AB40" s="92"/>
      <c r="AC40" s="92"/>
      <c r="AD40" s="92"/>
      <c r="AE40" s="92"/>
      <c r="AF40" s="23"/>
      <c r="AG40" s="19" t="s">
        <v>18</v>
      </c>
      <c r="AH40" s="65">
        <f>AH38-10-10</f>
        <v>2065</v>
      </c>
    </row>
    <row r="41" spans="1:34">
      <c r="A41" s="17"/>
      <c r="B41" s="18"/>
      <c r="C41" s="18"/>
      <c r="D41" s="18"/>
      <c r="E41" s="18"/>
      <c r="F41" s="18"/>
      <c r="G41" s="18"/>
      <c r="H41" s="18"/>
      <c r="I41" s="18"/>
      <c r="J41" s="36"/>
      <c r="M41" s="17"/>
      <c r="N41" s="18"/>
      <c r="O41" s="18"/>
      <c r="P41" s="18"/>
      <c r="Q41" s="18"/>
      <c r="R41" s="18"/>
      <c r="S41" s="18"/>
      <c r="T41" s="18"/>
      <c r="U41" s="18"/>
      <c r="V41" s="36"/>
      <c r="Y41" s="17"/>
      <c r="Z41" s="18"/>
      <c r="AA41" s="18"/>
      <c r="AB41" s="18"/>
      <c r="AC41" s="18"/>
      <c r="AD41" s="18"/>
      <c r="AE41" s="18"/>
      <c r="AF41" s="18"/>
      <c r="AG41" s="18"/>
      <c r="AH41" s="36"/>
    </row>
    <row r="42" spans="1:34">
      <c r="A42" s="19" t="s">
        <v>22</v>
      </c>
      <c r="B42" s="92" t="s">
        <v>23</v>
      </c>
      <c r="C42" s="92"/>
      <c r="D42" s="92"/>
      <c r="E42" s="92"/>
      <c r="F42" s="92"/>
      <c r="G42" s="92"/>
      <c r="H42" s="16"/>
      <c r="I42" s="19" t="s">
        <v>22</v>
      </c>
      <c r="J42" s="65">
        <f>B4+50+30</f>
        <v>1830</v>
      </c>
      <c r="M42" s="19" t="s">
        <v>22</v>
      </c>
      <c r="N42" s="92" t="s">
        <v>31</v>
      </c>
      <c r="O42" s="92"/>
      <c r="P42" s="92"/>
      <c r="Q42" s="92"/>
      <c r="R42" s="92"/>
      <c r="S42" s="92"/>
      <c r="T42" s="23"/>
      <c r="U42" s="19" t="s">
        <v>22</v>
      </c>
      <c r="V42" s="65">
        <f>B4+50+30</f>
        <v>1830</v>
      </c>
      <c r="Y42" s="19" t="s">
        <v>22</v>
      </c>
      <c r="Z42" s="92" t="s">
        <v>31</v>
      </c>
      <c r="AA42" s="92"/>
      <c r="AB42" s="92"/>
      <c r="AC42" s="92"/>
      <c r="AD42" s="92"/>
      <c r="AE42" s="92"/>
      <c r="AF42" s="23"/>
      <c r="AG42" s="19" t="s">
        <v>22</v>
      </c>
      <c r="AH42" s="65">
        <f>B4+50+30</f>
        <v>1830</v>
      </c>
    </row>
    <row r="43" spans="1:34">
      <c r="A43" s="17"/>
      <c r="B43" s="18"/>
      <c r="C43" s="18"/>
      <c r="D43" s="18"/>
      <c r="E43" s="18"/>
      <c r="F43" s="18"/>
      <c r="G43" s="18"/>
      <c r="H43" s="18"/>
      <c r="I43" s="18"/>
      <c r="J43" s="36"/>
      <c r="M43" s="17"/>
      <c r="N43" s="18"/>
      <c r="O43" s="18"/>
      <c r="P43" s="18"/>
      <c r="Q43" s="18"/>
      <c r="R43" s="18"/>
      <c r="S43" s="18"/>
      <c r="T43" s="18"/>
      <c r="U43" s="18"/>
      <c r="V43" s="36"/>
      <c r="Y43" s="17"/>
      <c r="Z43" s="18"/>
      <c r="AA43" s="18"/>
      <c r="AB43" s="18"/>
      <c r="AC43" s="18"/>
      <c r="AD43" s="18"/>
      <c r="AE43" s="18"/>
      <c r="AF43" s="18"/>
      <c r="AG43" s="18"/>
      <c r="AH43" s="36"/>
    </row>
    <row r="44" spans="1:34">
      <c r="A44" s="19" t="s">
        <v>24</v>
      </c>
      <c r="B44" s="92" t="s">
        <v>25</v>
      </c>
      <c r="C44" s="92"/>
      <c r="D44" s="92"/>
      <c r="E44" s="92"/>
      <c r="F44" s="92"/>
      <c r="G44" s="92"/>
      <c r="H44" s="16"/>
      <c r="I44" s="19" t="s">
        <v>24</v>
      </c>
      <c r="J44" s="67">
        <f>J40*J42*E4*0.0000025</f>
        <v>94.47375000000001</v>
      </c>
      <c r="M44" s="19" t="s">
        <v>24</v>
      </c>
      <c r="N44" s="92" t="s">
        <v>25</v>
      </c>
      <c r="O44" s="92"/>
      <c r="P44" s="92"/>
      <c r="Q44" s="92"/>
      <c r="R44" s="92"/>
      <c r="S44" s="92"/>
      <c r="T44" s="23"/>
      <c r="U44" s="19" t="s">
        <v>24</v>
      </c>
      <c r="V44" s="67">
        <f>V40*V42*E4*0.0000025</f>
        <v>94.47375000000001</v>
      </c>
      <c r="Y44" s="19" t="s">
        <v>24</v>
      </c>
      <c r="Z44" s="92" t="s">
        <v>25</v>
      </c>
      <c r="AA44" s="92"/>
      <c r="AB44" s="92"/>
      <c r="AC44" s="92"/>
      <c r="AD44" s="92"/>
      <c r="AE44" s="92"/>
      <c r="AF44" s="23"/>
      <c r="AG44" s="19" t="s">
        <v>24</v>
      </c>
      <c r="AH44" s="67">
        <f>AH40*AH42*E4*0.0000025</f>
        <v>94.47375000000001</v>
      </c>
    </row>
    <row r="45" spans="1:34">
      <c r="A45" s="17"/>
      <c r="B45" s="18"/>
      <c r="C45" s="18"/>
      <c r="D45" s="18"/>
      <c r="E45" s="18"/>
      <c r="F45" s="18"/>
      <c r="G45" s="18"/>
      <c r="H45" s="18"/>
      <c r="I45" s="18"/>
      <c r="J45" s="36"/>
      <c r="M45" s="17"/>
      <c r="N45" s="18"/>
      <c r="O45" s="18"/>
      <c r="P45" s="18"/>
      <c r="Q45" s="18"/>
      <c r="R45" s="18"/>
      <c r="S45" s="18"/>
      <c r="T45" s="18"/>
      <c r="U45" s="18"/>
      <c r="V45" s="36"/>
      <c r="Y45" s="17"/>
      <c r="Z45" s="18"/>
      <c r="AA45" s="18"/>
      <c r="AB45" s="18"/>
      <c r="AC45" s="18"/>
      <c r="AD45" s="18"/>
      <c r="AE45" s="18"/>
      <c r="AF45" s="18"/>
      <c r="AG45" s="18"/>
      <c r="AH45" s="36"/>
    </row>
    <row r="46" spans="1:34">
      <c r="A46" s="19" t="s">
        <v>26</v>
      </c>
      <c r="B46" s="92" t="s">
        <v>27</v>
      </c>
      <c r="C46" s="92"/>
      <c r="D46" s="92"/>
      <c r="E46" s="92"/>
      <c r="F46" s="92"/>
      <c r="G46" s="92"/>
      <c r="H46" s="16"/>
      <c r="I46" s="19" t="s">
        <v>26</v>
      </c>
      <c r="J46" s="65">
        <f>J42+B4+30</f>
        <v>3610</v>
      </c>
      <c r="M46" s="19" t="s">
        <v>26</v>
      </c>
      <c r="N46" s="92" t="s">
        <v>37</v>
      </c>
      <c r="O46" s="92"/>
      <c r="P46" s="92"/>
      <c r="Q46" s="92"/>
      <c r="R46" s="92"/>
      <c r="S46" s="92"/>
      <c r="T46" s="23"/>
      <c r="U46" s="19" t="s">
        <v>26</v>
      </c>
      <c r="V46" s="65">
        <f>V42+B4-H2</f>
        <v>3500</v>
      </c>
      <c r="Y46" s="19" t="s">
        <v>26</v>
      </c>
      <c r="Z46" s="92" t="s">
        <v>39</v>
      </c>
      <c r="AA46" s="92"/>
      <c r="AB46" s="92"/>
      <c r="AC46" s="92"/>
      <c r="AD46" s="92"/>
      <c r="AE46" s="92"/>
      <c r="AF46" s="23"/>
      <c r="AG46" s="19" t="s">
        <v>26</v>
      </c>
      <c r="AH46" s="65">
        <f>AH42+B4-H2-H4</f>
        <v>3440</v>
      </c>
    </row>
    <row r="47" spans="1:34">
      <c r="A47" s="17"/>
      <c r="B47" s="18"/>
      <c r="C47" s="18"/>
      <c r="D47" s="18"/>
      <c r="E47" s="18"/>
      <c r="F47" s="18"/>
      <c r="G47" s="18"/>
      <c r="H47" s="18"/>
      <c r="I47" s="18"/>
      <c r="J47" s="36"/>
      <c r="M47" s="17"/>
      <c r="N47" s="18"/>
      <c r="O47" s="18"/>
      <c r="P47" s="18"/>
      <c r="Q47" s="18"/>
      <c r="R47" s="18"/>
      <c r="S47" s="18"/>
      <c r="T47" s="18"/>
      <c r="U47" s="18"/>
      <c r="V47" s="36"/>
      <c r="Y47" s="17"/>
      <c r="Z47" s="18"/>
      <c r="AA47" s="18"/>
      <c r="AB47" s="18"/>
      <c r="AC47" s="18"/>
      <c r="AD47" s="18"/>
      <c r="AE47" s="18"/>
      <c r="AF47" s="18"/>
      <c r="AG47" s="18"/>
      <c r="AH47" s="36"/>
    </row>
    <row r="48" spans="1:34" ht="12" thickBot="1">
      <c r="A48" s="20" t="s">
        <v>28</v>
      </c>
      <c r="B48" s="93" t="s">
        <v>2</v>
      </c>
      <c r="C48" s="93"/>
      <c r="D48" s="93"/>
      <c r="E48" s="93"/>
      <c r="F48" s="93"/>
      <c r="G48" s="93"/>
      <c r="H48" s="22"/>
      <c r="I48" s="20" t="s">
        <v>28</v>
      </c>
      <c r="J48" s="66">
        <f>B4</f>
        <v>1750</v>
      </c>
      <c r="M48" s="20" t="s">
        <v>28</v>
      </c>
      <c r="N48" s="93" t="s">
        <v>38</v>
      </c>
      <c r="O48" s="93"/>
      <c r="P48" s="93"/>
      <c r="Q48" s="93"/>
      <c r="R48" s="93"/>
      <c r="S48" s="93"/>
      <c r="T48" s="27"/>
      <c r="U48" s="20" t="s">
        <v>28</v>
      </c>
      <c r="V48" s="66">
        <f>B4-H2-30</f>
        <v>1640</v>
      </c>
      <c r="Y48" s="20" t="s">
        <v>28</v>
      </c>
      <c r="Z48" s="93" t="s">
        <v>40</v>
      </c>
      <c r="AA48" s="93"/>
      <c r="AB48" s="93"/>
      <c r="AC48" s="93"/>
      <c r="AD48" s="93"/>
      <c r="AE48" s="93"/>
      <c r="AF48" s="27"/>
      <c r="AG48" s="20" t="s">
        <v>28</v>
      </c>
      <c r="AH48" s="66">
        <f>B4-H2-H4-30</f>
        <v>1580</v>
      </c>
    </row>
    <row r="50" spans="1:34">
      <c r="A50" s="87" t="s">
        <v>82</v>
      </c>
      <c r="B50" s="87"/>
      <c r="C50" s="87"/>
      <c r="D50" s="87"/>
      <c r="E50" s="87"/>
      <c r="F50" s="87"/>
      <c r="G50" s="87"/>
      <c r="H50" s="87"/>
      <c r="I50" s="87"/>
      <c r="J50" s="87"/>
      <c r="M50" s="84" t="s">
        <v>101</v>
      </c>
      <c r="N50" s="84"/>
      <c r="O50" s="84"/>
      <c r="P50" s="84"/>
      <c r="Q50" s="84"/>
      <c r="R50" s="84"/>
      <c r="S50" s="84"/>
      <c r="T50" s="84"/>
      <c r="U50" s="49"/>
      <c r="V50" s="50"/>
    </row>
    <row r="51" spans="1:34">
      <c r="M51" s="80"/>
      <c r="N51" s="80"/>
      <c r="O51" s="80"/>
      <c r="P51" s="80"/>
      <c r="Q51" s="80"/>
      <c r="R51" s="80"/>
      <c r="S51" s="80"/>
      <c r="T51" s="80"/>
      <c r="U51" s="80"/>
      <c r="V51" s="80"/>
    </row>
    <row r="52" spans="1:34">
      <c r="A52" s="85" t="s">
        <v>103</v>
      </c>
      <c r="B52" s="86"/>
      <c r="C52" s="86"/>
      <c r="D52" s="86"/>
      <c r="E52" s="86"/>
      <c r="F52" s="86"/>
      <c r="G52" s="86"/>
      <c r="H52" s="86"/>
      <c r="I52" s="86"/>
      <c r="J52" s="86"/>
      <c r="M52" s="80" t="s">
        <v>96</v>
      </c>
      <c r="N52" s="80"/>
      <c r="O52" s="80"/>
      <c r="P52" s="80"/>
      <c r="Q52" s="80"/>
      <c r="R52" s="80"/>
      <c r="S52" s="80"/>
      <c r="T52" s="80"/>
      <c r="U52" s="80" t="s">
        <v>90</v>
      </c>
      <c r="V52" s="80"/>
    </row>
    <row r="53" spans="1:34">
      <c r="F53" s="38"/>
      <c r="H53" s="38"/>
      <c r="M53" s="80" t="s">
        <v>97</v>
      </c>
      <c r="N53" s="80"/>
      <c r="O53" s="80"/>
      <c r="P53" s="80"/>
      <c r="Q53" s="80"/>
      <c r="R53" s="80"/>
      <c r="S53" s="80"/>
      <c r="T53" s="80"/>
      <c r="U53" s="80" t="s">
        <v>91</v>
      </c>
      <c r="V53" s="80"/>
    </row>
    <row r="54" spans="1:34">
      <c r="A54" s="88" t="s">
        <v>81</v>
      </c>
      <c r="B54" s="88"/>
      <c r="C54" s="88"/>
      <c r="D54" s="88"/>
      <c r="E54" s="88"/>
      <c r="F54" s="88"/>
      <c r="G54" s="88"/>
      <c r="H54" s="88"/>
      <c r="I54" s="88"/>
      <c r="J54" s="88"/>
      <c r="M54" s="80" t="s">
        <v>98</v>
      </c>
      <c r="N54" s="80"/>
      <c r="O54" s="80"/>
      <c r="P54" s="80"/>
      <c r="Q54" s="80"/>
      <c r="R54" s="80"/>
      <c r="S54" s="80"/>
      <c r="T54" s="80"/>
      <c r="U54" s="80" t="s">
        <v>92</v>
      </c>
      <c r="V54" s="80"/>
    </row>
    <row r="55" spans="1:34">
      <c r="F55" s="38"/>
      <c r="H55" s="38"/>
      <c r="M55" s="80" t="s">
        <v>99</v>
      </c>
      <c r="N55" s="80"/>
      <c r="O55" s="80"/>
      <c r="P55" s="80"/>
      <c r="Q55" s="80"/>
      <c r="R55" s="80"/>
      <c r="S55" s="80"/>
      <c r="T55" s="80"/>
      <c r="U55" s="80" t="s">
        <v>93</v>
      </c>
      <c r="V55" s="80"/>
    </row>
    <row r="56" spans="1:34">
      <c r="A56" s="82" t="s">
        <v>104</v>
      </c>
      <c r="B56" s="82"/>
      <c r="C56" s="82"/>
      <c r="D56" s="82"/>
      <c r="E56" s="82"/>
      <c r="F56" s="82"/>
      <c r="G56" s="82"/>
      <c r="H56" s="82"/>
      <c r="I56" s="82"/>
      <c r="J56" s="82"/>
      <c r="M56" s="80" t="s">
        <v>100</v>
      </c>
      <c r="N56" s="80"/>
      <c r="O56" s="80"/>
      <c r="P56" s="80"/>
      <c r="Q56" s="80"/>
      <c r="R56" s="80"/>
      <c r="S56" s="80"/>
      <c r="T56" s="80"/>
      <c r="U56" s="80" t="s">
        <v>94</v>
      </c>
      <c r="V56" s="80"/>
    </row>
    <row r="58" spans="1:34">
      <c r="A58" s="83" t="s">
        <v>105</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4">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4">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row>
  </sheetData>
  <sheetProtection password="DF83" sheet="1" objects="1" scenarios="1" selectLockedCells="1"/>
  <mergeCells count="99">
    <mergeCell ref="B2:C2"/>
    <mergeCell ref="E2:F2"/>
    <mergeCell ref="H2:I2"/>
    <mergeCell ref="B4:C4"/>
    <mergeCell ref="E4:F4"/>
    <mergeCell ref="H4:I4"/>
    <mergeCell ref="Z34:AE34"/>
    <mergeCell ref="Z46:AE46"/>
    <mergeCell ref="Z48:AE48"/>
    <mergeCell ref="A9:J9"/>
    <mergeCell ref="A23:J23"/>
    <mergeCell ref="A37:J37"/>
    <mergeCell ref="M9:V9"/>
    <mergeCell ref="Y9:AH9"/>
    <mergeCell ref="M23:V23"/>
    <mergeCell ref="Y23:AH23"/>
    <mergeCell ref="M37:V37"/>
    <mergeCell ref="Y37:AH37"/>
    <mergeCell ref="Z38:AE38"/>
    <mergeCell ref="Z40:AE40"/>
    <mergeCell ref="Z42:AE42"/>
    <mergeCell ref="Z44:AE44"/>
    <mergeCell ref="Z24:AE24"/>
    <mergeCell ref="Z26:AE26"/>
    <mergeCell ref="Z28:AE28"/>
    <mergeCell ref="Z30:AE30"/>
    <mergeCell ref="Z32:AE32"/>
    <mergeCell ref="N42:S42"/>
    <mergeCell ref="N44:S44"/>
    <mergeCell ref="N46:S46"/>
    <mergeCell ref="N48:S48"/>
    <mergeCell ref="M6:V6"/>
    <mergeCell ref="N32:S32"/>
    <mergeCell ref="N34:S34"/>
    <mergeCell ref="N38:S38"/>
    <mergeCell ref="N40:S40"/>
    <mergeCell ref="N24:S24"/>
    <mergeCell ref="N26:S26"/>
    <mergeCell ref="N28:S28"/>
    <mergeCell ref="N30:S30"/>
    <mergeCell ref="B38:G38"/>
    <mergeCell ref="B40:G40"/>
    <mergeCell ref="M36:V36"/>
    <mergeCell ref="N12:S12"/>
    <mergeCell ref="N14:S14"/>
    <mergeCell ref="N16:S16"/>
    <mergeCell ref="N18:S18"/>
    <mergeCell ref="N20:S20"/>
    <mergeCell ref="M22:V22"/>
    <mergeCell ref="B20:G20"/>
    <mergeCell ref="B18:G18"/>
    <mergeCell ref="Z18:AE18"/>
    <mergeCell ref="Z20:AE20"/>
    <mergeCell ref="A6:J6"/>
    <mergeCell ref="N10:S10"/>
    <mergeCell ref="A8:J8"/>
    <mergeCell ref="M8:V8"/>
    <mergeCell ref="Y6:AH6"/>
    <mergeCell ref="Z10:AE10"/>
    <mergeCell ref="Z12:AE12"/>
    <mergeCell ref="Z14:AE14"/>
    <mergeCell ref="Z16:AE16"/>
    <mergeCell ref="Y8:AH8"/>
    <mergeCell ref="B10:G10"/>
    <mergeCell ref="B12:G12"/>
    <mergeCell ref="B14:G14"/>
    <mergeCell ref="B16:G16"/>
    <mergeCell ref="A50:J50"/>
    <mergeCell ref="A54:J54"/>
    <mergeCell ref="Y36:AH36"/>
    <mergeCell ref="A22:J22"/>
    <mergeCell ref="B44:G44"/>
    <mergeCell ref="B46:G46"/>
    <mergeCell ref="B48:G48"/>
    <mergeCell ref="B24:G24"/>
    <mergeCell ref="B26:G26"/>
    <mergeCell ref="B28:G28"/>
    <mergeCell ref="B32:G32"/>
    <mergeCell ref="B30:G30"/>
    <mergeCell ref="B34:G34"/>
    <mergeCell ref="A36:J36"/>
    <mergeCell ref="B42:G42"/>
    <mergeCell ref="Y22:AH22"/>
    <mergeCell ref="A56:J56"/>
    <mergeCell ref="A58:AH60"/>
    <mergeCell ref="M51:T51"/>
    <mergeCell ref="U51:V51"/>
    <mergeCell ref="M50:T50"/>
    <mergeCell ref="M55:T55"/>
    <mergeCell ref="M56:T56"/>
    <mergeCell ref="M52:T52"/>
    <mergeCell ref="M53:T53"/>
    <mergeCell ref="M54:T54"/>
    <mergeCell ref="U52:V52"/>
    <mergeCell ref="U53:V53"/>
    <mergeCell ref="U54:V54"/>
    <mergeCell ref="U55:V55"/>
    <mergeCell ref="U56:V56"/>
    <mergeCell ref="A52:J52"/>
  </mergeCells>
  <conditionalFormatting sqref="J18 V18 AH18 J32 V32 AH32 J46 V46 AH46">
    <cfRule type="cellIs" dxfId="147" priority="53" operator="greaterThan">
      <formula>6000</formula>
    </cfRule>
  </conditionalFormatting>
  <conditionalFormatting sqref="A37:J37 M37:V37 Y37:AH37">
    <cfRule type="cellIs" dxfId="146" priority="3" operator="equal">
      <formula>8.76</formula>
    </cfRule>
    <cfRule type="cellIs" dxfId="145" priority="4" operator="equal">
      <formula>10</formula>
    </cfRule>
    <cfRule type="cellIs" dxfId="144" priority="5" operator="equal">
      <formula>10.76</formula>
    </cfRule>
    <cfRule type="cellIs" dxfId="143" priority="6" operator="equal">
      <formula>12</formula>
    </cfRule>
    <cfRule type="cellIs" dxfId="142" priority="7" operator="equal">
      <formula>12.76</formula>
    </cfRule>
    <cfRule type="containsText" dxfId="141" priority="38" operator="containsText" text="10,00">
      <formula>NOT(ISERROR(SEARCH("10,00",A37)))</formula>
    </cfRule>
  </conditionalFormatting>
  <conditionalFormatting sqref="A37:J37 M37:V37 Y37:AH37">
    <cfRule type="containsText" dxfId="140" priority="37" operator="containsText" text="8">
      <formula>NOT(ISERROR(SEARCH("8",A37)))</formula>
    </cfRule>
  </conditionalFormatting>
  <conditionalFormatting sqref="J16 V16 AH16">
    <cfRule type="cellIs" dxfId="139" priority="33" operator="lessThan">
      <formula>45</formula>
    </cfRule>
    <cfRule type="cellIs" dxfId="138" priority="34" operator="between">
      <formula>45</formula>
      <formula>50</formula>
    </cfRule>
    <cfRule type="cellIs" dxfId="137" priority="35" operator="greaterThan">
      <formula>50</formula>
    </cfRule>
  </conditionalFormatting>
  <conditionalFormatting sqref="J30 V30 AH30">
    <cfRule type="cellIs" dxfId="136" priority="30" operator="lessThan">
      <formula>75</formula>
    </cfRule>
    <cfRule type="cellIs" dxfId="135" priority="31" operator="between">
      <formula>75</formula>
      <formula>80</formula>
    </cfRule>
    <cfRule type="cellIs" dxfId="134" priority="32" operator="greaterThan">
      <formula>80</formula>
    </cfRule>
  </conditionalFormatting>
  <conditionalFormatting sqref="J44 V44 AH44">
    <cfRule type="cellIs" dxfId="133" priority="27" operator="lessThan">
      <formula>145</formula>
    </cfRule>
    <cfRule type="cellIs" dxfId="132" priority="28" operator="between">
      <formula>145</formula>
      <formula>150</formula>
    </cfRule>
    <cfRule type="cellIs" dxfId="131" priority="29" operator="greaterThan">
      <formula>150</formula>
    </cfRule>
  </conditionalFormatting>
  <conditionalFormatting sqref="J46 V46 AH46 J32 V32 AH32 J18 V18 AH18">
    <cfRule type="cellIs" dxfId="130" priority="26" operator="lessThan">
      <formula>6000</formula>
    </cfRule>
  </conditionalFormatting>
  <conditionalFormatting sqref="A9:J9">
    <cfRule type="cellIs" dxfId="129" priority="20" operator="equal">
      <formula>8</formula>
    </cfRule>
  </conditionalFormatting>
  <conditionalFormatting sqref="M9:V9 Y9:AH9">
    <cfRule type="cellIs" dxfId="128" priority="19" operator="equal">
      <formula>8</formula>
    </cfRule>
  </conditionalFormatting>
  <conditionalFormatting sqref="A9:J9 M9:V9 Y9:AH9">
    <cfRule type="cellIs" dxfId="127" priority="13" operator="equal">
      <formula>8.76</formula>
    </cfRule>
    <cfRule type="cellIs" dxfId="126" priority="15" operator="equal">
      <formula>12.76</formula>
    </cfRule>
    <cfRule type="cellIs" dxfId="125" priority="16" operator="equal">
      <formula>12</formula>
    </cfRule>
    <cfRule type="cellIs" dxfId="124" priority="17" operator="equal">
      <formula>10.76</formula>
    </cfRule>
    <cfRule type="cellIs" dxfId="123" priority="18" operator="equal">
      <formula>10</formula>
    </cfRule>
  </conditionalFormatting>
  <conditionalFormatting sqref="A23:J23 M23:V23 Y23:AH23">
    <cfRule type="cellIs" dxfId="122" priority="8" operator="equal">
      <formula>12.76</formula>
    </cfRule>
    <cfRule type="cellIs" dxfId="121" priority="9" operator="equal">
      <formula>12</formula>
    </cfRule>
    <cfRule type="cellIs" dxfId="120" priority="10" operator="equal">
      <formula>10.76</formula>
    </cfRule>
    <cfRule type="cellIs" dxfId="119" priority="11" operator="equal">
      <formula>10</formula>
    </cfRule>
    <cfRule type="cellIs" dxfId="118" priority="12" operator="equal">
      <formula>8.76</formula>
    </cfRule>
    <cfRule type="cellIs" dxfId="117" priority="14" operator="equal">
      <formula>8</formula>
    </cfRule>
  </conditionalFormatting>
  <conditionalFormatting sqref="J14">
    <cfRule type="cellIs" dxfId="116" priority="2" operator="lessThan">
      <formula>800</formula>
    </cfRule>
  </conditionalFormatting>
  <conditionalFormatting sqref="V14 AH14 J28 V28 AH28 J42 V42 AH42">
    <cfRule type="cellIs" dxfId="115" priority="1" operator="lessThan">
      <formula>800</formula>
    </cfRule>
  </conditionalFormatting>
  <hyperlinks>
    <hyperlink ref="A8:J8" r:id="rId1" display="Slidetec optima 50"/>
    <hyperlink ref="A22:J22" r:id="rId2" display="Slidetec optima 80"/>
    <hyperlink ref="A36:J36" r:id="rId3" display="Slidetec optima 150"/>
    <hyperlink ref="M8:O8" r:id="rId4" display="Slidetec optima 50"/>
    <hyperlink ref="M22:V22" r:id="rId5" display="Slidetec optima 80"/>
    <hyperlink ref="M36:V36" r:id="rId6" display="Slidetec optima 150"/>
    <hyperlink ref="Y8:AH8" r:id="rId7" display="Slidetec optima 50"/>
    <hyperlink ref="Y22:AH22" r:id="rId8" display="Slidetec optima 80"/>
    <hyperlink ref="Y36:AH36" r:id="rId9" display="Slidetec optima 150"/>
    <hyperlink ref="M52:Q52" location="'DM 1 F o S dW'!A1" display="Deckenmontage 1 Flügel ohne Seitenteil bei durchlaufender Wand "/>
    <hyperlink ref="M53:Q53" location="'WM 1 F o S ndW'!A1" display="Wandmontage 1 Flügel ohne Seitenteil bei nicht durchlaufender Wand"/>
    <hyperlink ref="M54:Q54" location="'DM 1 F o S ndW'!A1" display="Deckenmontage 1 Flügel ohne Seitenteil bei nicht durchlaufender Wand"/>
    <hyperlink ref="M55:Q55" location="'DM 1 F m S dW'!A1" display="Deckenmontage 1 Flügel mit Seitenteil bei durchlaufender Wand"/>
    <hyperlink ref="M56:Q56" location="'DM 1 F m F ndW'!A1" display="Deckenmontage 1 Flügel mit Seitenteil bei nicht durchlaufender Wand"/>
    <hyperlink ref="U52" location="'DM 1 F o S dW'!A1" display="DM 1 F o S dW"/>
    <hyperlink ref="U53" location="'WM 1 F o S ndW'!A1" display="WM 1 F o S ndW"/>
    <hyperlink ref="U54" location="'DM 1 F o S ndW'!A1" display="DM 1 F o S ndW"/>
    <hyperlink ref="U55" location="'DM 1 F m S dW'!A1" display="DM 1 F m S dW"/>
    <hyperlink ref="U56" location="'DM 1 F m F ndW'!A1" display="DM 1 F m S ndW"/>
    <hyperlink ref="M50:T50" location="Startseite!A1" display="Startseite"/>
    <hyperlink ref="B2" location="Startseite!A1" display="Startseite!A1"/>
    <hyperlink ref="E2" location="Startseite!A1" display="Startseite!A1"/>
    <hyperlink ref="H2" location="Startseite!A1" display="Startseite!A1"/>
    <hyperlink ref="B4" location="Startseite!A1" display="Startseite!A1"/>
    <hyperlink ref="E4" location="Startseite!A1" display="Startseite!A1"/>
    <hyperlink ref="H4" location="Startseite!A1" display="Startseite!A1"/>
    <hyperlink ref="A58:AH60" r:id="rId10" display="weitere Planungshilfen und Informationen finden Sie hier"/>
    <hyperlink ref="M8:V8" r:id="rId11" display="Slidetec optima 50"/>
  </hyperlinks>
  <pageMargins left="0.7" right="0.7" top="0.78740157499999996" bottom="0.78740157499999996" header="0.3" footer="0.3"/>
  <pageSetup paperSize="9" orientation="portrait" r:id="rId12"/>
  <drawing r:id="rId13"/>
  <legacyDrawing r:id="rId14"/>
</worksheet>
</file>

<file path=xl/worksheets/sheet3.xml><?xml version="1.0" encoding="utf-8"?>
<worksheet xmlns="http://schemas.openxmlformats.org/spreadsheetml/2006/main" xmlns:r="http://schemas.openxmlformats.org/officeDocument/2006/relationships">
  <dimension ref="A2:AH54"/>
  <sheetViews>
    <sheetView showGridLines="0" workbookViewId="0">
      <selection activeCell="M47" sqref="M47:T47"/>
    </sheetView>
  </sheetViews>
  <sheetFormatPr baseColWidth="10" defaultRowHeight="11.25"/>
  <cols>
    <col min="1" max="1" width="5.7109375" style="14" customWidth="1"/>
    <col min="2" max="3" width="6.7109375" style="14" customWidth="1"/>
    <col min="4" max="4" width="4.7109375" style="14" customWidth="1"/>
    <col min="5" max="8" width="6.7109375" style="14" customWidth="1"/>
    <col min="9" max="9" width="5.7109375" style="14" customWidth="1"/>
    <col min="10" max="10" width="18.7109375" style="39" customWidth="1"/>
    <col min="11" max="11" width="6.7109375" style="14" customWidth="1"/>
    <col min="12" max="12" width="4.7109375" style="14" customWidth="1"/>
    <col min="13" max="13" width="5.7109375" style="14" customWidth="1"/>
    <col min="14" max="15" width="6.7109375" style="14" customWidth="1"/>
    <col min="16" max="16" width="4.7109375" style="14" customWidth="1"/>
    <col min="17" max="20" width="6.7109375" style="14" customWidth="1"/>
    <col min="21" max="21" width="5.7109375" style="14" customWidth="1"/>
    <col min="22" max="22" width="18.7109375" style="39" customWidth="1"/>
    <col min="23" max="23" width="6.7109375" style="14" customWidth="1"/>
    <col min="24" max="24" width="4.7109375" style="14" customWidth="1"/>
    <col min="25" max="25" width="5.7109375" style="14" customWidth="1"/>
    <col min="26" max="27" width="6.7109375" style="14" customWidth="1"/>
    <col min="28" max="28" width="4.7109375" style="14" customWidth="1"/>
    <col min="29" max="32" width="6.7109375" style="14" customWidth="1"/>
    <col min="33" max="33" width="5.7109375" style="14" customWidth="1"/>
    <col min="34" max="34" width="18.7109375" style="39" customWidth="1"/>
    <col min="35" max="35" width="6.7109375" style="14" customWidth="1"/>
    <col min="36" max="36" width="4.7109375" style="14" customWidth="1"/>
    <col min="37" max="16384" width="11.42578125" style="14"/>
  </cols>
  <sheetData>
    <row r="2" spans="1:34">
      <c r="A2" s="14" t="s">
        <v>10</v>
      </c>
      <c r="B2" s="106">
        <f>SUM(Startseite!G11)</f>
        <v>2030</v>
      </c>
      <c r="C2" s="107"/>
      <c r="D2" s="14" t="s">
        <v>11</v>
      </c>
      <c r="E2" s="106">
        <f>SUM(Startseite!G17)</f>
        <v>10</v>
      </c>
      <c r="F2" s="107"/>
      <c r="G2" s="14" t="s">
        <v>13</v>
      </c>
      <c r="H2" s="106">
        <f>SUM(Startseite!G19)</f>
        <v>80</v>
      </c>
      <c r="I2" s="107"/>
    </row>
    <row r="4" spans="1:34">
      <c r="A4" s="14" t="s">
        <v>9</v>
      </c>
      <c r="B4" s="106">
        <f>SUM(Startseite!G13)</f>
        <v>1750</v>
      </c>
      <c r="C4" s="107"/>
      <c r="D4" s="14" t="s">
        <v>12</v>
      </c>
      <c r="E4" s="106">
        <f>SUM(Startseite!G15)</f>
        <v>10</v>
      </c>
      <c r="F4" s="107"/>
      <c r="G4" s="14" t="s">
        <v>14</v>
      </c>
      <c r="H4" s="106">
        <f>SUM(Startseite!G21)</f>
        <v>60</v>
      </c>
      <c r="I4" s="107"/>
    </row>
    <row r="5" spans="1:34" ht="12" thickBot="1">
      <c r="B5" s="24"/>
      <c r="C5" s="25"/>
      <c r="D5" s="25"/>
      <c r="E5" s="24"/>
      <c r="F5" s="25"/>
      <c r="G5" s="25"/>
      <c r="H5" s="24"/>
    </row>
    <row r="6" spans="1:34">
      <c r="A6" s="94" t="s">
        <v>42</v>
      </c>
      <c r="B6" s="95"/>
      <c r="C6" s="95"/>
      <c r="D6" s="95"/>
      <c r="E6" s="95"/>
      <c r="F6" s="95"/>
      <c r="G6" s="95"/>
      <c r="H6" s="95"/>
      <c r="I6" s="95"/>
      <c r="J6" s="96"/>
      <c r="K6" s="26"/>
      <c r="M6" s="97" t="s">
        <v>43</v>
      </c>
      <c r="N6" s="98"/>
      <c r="O6" s="98"/>
      <c r="P6" s="98"/>
      <c r="Q6" s="98"/>
      <c r="R6" s="98"/>
      <c r="S6" s="98"/>
      <c r="T6" s="98"/>
      <c r="U6" s="98"/>
      <c r="V6" s="99"/>
      <c r="Y6" s="97" t="s">
        <v>44</v>
      </c>
      <c r="Z6" s="98"/>
      <c r="AA6" s="98"/>
      <c r="AB6" s="98"/>
      <c r="AC6" s="98"/>
      <c r="AD6" s="98"/>
      <c r="AE6" s="98"/>
      <c r="AF6" s="98"/>
      <c r="AG6" s="98"/>
      <c r="AH6" s="99"/>
    </row>
    <row r="7" spans="1:34" ht="12" thickBot="1">
      <c r="A7" s="17"/>
      <c r="B7" s="18"/>
      <c r="C7" s="18"/>
      <c r="D7" s="18"/>
      <c r="E7" s="18"/>
      <c r="F7" s="18"/>
      <c r="G7" s="18"/>
      <c r="H7" s="18"/>
      <c r="I7" s="18"/>
      <c r="J7" s="40"/>
      <c r="M7" s="17"/>
      <c r="N7" s="18"/>
      <c r="O7" s="18"/>
      <c r="P7" s="18"/>
      <c r="Q7" s="18"/>
      <c r="R7" s="18"/>
      <c r="S7" s="18"/>
      <c r="T7" s="18"/>
      <c r="U7" s="18"/>
      <c r="V7" s="40"/>
      <c r="Y7" s="17"/>
      <c r="Z7" s="18"/>
      <c r="AA7" s="18"/>
      <c r="AB7" s="18"/>
      <c r="AC7" s="18"/>
      <c r="AD7" s="18"/>
      <c r="AE7" s="18"/>
      <c r="AF7" s="18"/>
      <c r="AG7" s="18"/>
      <c r="AH7" s="40"/>
    </row>
    <row r="8" spans="1:34" ht="15" customHeight="1">
      <c r="A8" s="89" t="s">
        <v>15</v>
      </c>
      <c r="B8" s="90"/>
      <c r="C8" s="90"/>
      <c r="D8" s="90"/>
      <c r="E8" s="90"/>
      <c r="F8" s="90"/>
      <c r="G8" s="90"/>
      <c r="H8" s="90"/>
      <c r="I8" s="90"/>
      <c r="J8" s="91"/>
      <c r="M8" s="89" t="s">
        <v>15</v>
      </c>
      <c r="N8" s="90"/>
      <c r="O8" s="90"/>
      <c r="P8" s="90"/>
      <c r="Q8" s="90"/>
      <c r="R8" s="90"/>
      <c r="S8" s="90"/>
      <c r="T8" s="90"/>
      <c r="U8" s="90"/>
      <c r="V8" s="91"/>
      <c r="Y8" s="89" t="s">
        <v>15</v>
      </c>
      <c r="Z8" s="90"/>
      <c r="AA8" s="90"/>
      <c r="AB8" s="90"/>
      <c r="AC8" s="90"/>
      <c r="AD8" s="90"/>
      <c r="AE8" s="90"/>
      <c r="AF8" s="90"/>
      <c r="AG8" s="90"/>
      <c r="AH8" s="91"/>
    </row>
    <row r="9" spans="1:34">
      <c r="A9" s="100">
        <f>E4</f>
        <v>10</v>
      </c>
      <c r="B9" s="101"/>
      <c r="C9" s="101"/>
      <c r="D9" s="101"/>
      <c r="E9" s="101"/>
      <c r="F9" s="101"/>
      <c r="G9" s="101"/>
      <c r="H9" s="101"/>
      <c r="I9" s="101"/>
      <c r="J9" s="102"/>
      <c r="M9" s="108">
        <f>E4</f>
        <v>10</v>
      </c>
      <c r="N9" s="109"/>
      <c r="O9" s="109"/>
      <c r="P9" s="109"/>
      <c r="Q9" s="109"/>
      <c r="R9" s="109"/>
      <c r="S9" s="109"/>
      <c r="T9" s="109"/>
      <c r="U9" s="109"/>
      <c r="V9" s="110"/>
      <c r="Y9" s="108">
        <f>E4</f>
        <v>10</v>
      </c>
      <c r="Z9" s="109"/>
      <c r="AA9" s="109"/>
      <c r="AB9" s="109"/>
      <c r="AC9" s="109"/>
      <c r="AD9" s="109"/>
      <c r="AE9" s="109"/>
      <c r="AF9" s="109"/>
      <c r="AG9" s="109"/>
      <c r="AH9" s="110"/>
    </row>
    <row r="10" spans="1:34">
      <c r="A10" s="19" t="s">
        <v>18</v>
      </c>
      <c r="B10" s="92" t="s">
        <v>86</v>
      </c>
      <c r="C10" s="92"/>
      <c r="D10" s="92"/>
      <c r="E10" s="92"/>
      <c r="F10" s="92"/>
      <c r="G10" s="92"/>
      <c r="H10" s="16"/>
      <c r="I10" s="19" t="s">
        <v>18</v>
      </c>
      <c r="J10" s="69">
        <f>B2-10-32.5</f>
        <v>1987.5</v>
      </c>
      <c r="M10" s="19" t="s">
        <v>18</v>
      </c>
      <c r="N10" s="92" t="s">
        <v>86</v>
      </c>
      <c r="O10" s="92"/>
      <c r="P10" s="92"/>
      <c r="Q10" s="92"/>
      <c r="R10" s="92"/>
      <c r="S10" s="92"/>
      <c r="T10" s="23"/>
      <c r="U10" s="19" t="s">
        <v>18</v>
      </c>
      <c r="V10" s="69">
        <f>B2-10-32.5</f>
        <v>1987.5</v>
      </c>
      <c r="Y10" s="19" t="s">
        <v>18</v>
      </c>
      <c r="Z10" s="92" t="s">
        <v>86</v>
      </c>
      <c r="AA10" s="92"/>
      <c r="AB10" s="92"/>
      <c r="AC10" s="92"/>
      <c r="AD10" s="92"/>
      <c r="AE10" s="92"/>
      <c r="AF10" s="23"/>
      <c r="AG10" s="19" t="s">
        <v>18</v>
      </c>
      <c r="AH10" s="69">
        <f>B2-10-32.5</f>
        <v>1987.5</v>
      </c>
    </row>
    <row r="11" spans="1:34">
      <c r="A11" s="17"/>
      <c r="B11" s="18"/>
      <c r="C11" s="18"/>
      <c r="D11" s="18"/>
      <c r="E11" s="18"/>
      <c r="F11" s="18"/>
      <c r="G11" s="18"/>
      <c r="H11" s="18"/>
      <c r="I11" s="18"/>
      <c r="J11" s="40"/>
      <c r="M11" s="17"/>
      <c r="N11" s="18"/>
      <c r="O11" s="18"/>
      <c r="P11" s="18"/>
      <c r="Q11" s="18"/>
      <c r="R11" s="18"/>
      <c r="S11" s="18"/>
      <c r="T11" s="18"/>
      <c r="U11" s="18"/>
      <c r="V11" s="40"/>
      <c r="Y11" s="17"/>
      <c r="Z11" s="18"/>
      <c r="AA11" s="18"/>
      <c r="AB11" s="18"/>
      <c r="AC11" s="18"/>
      <c r="AD11" s="18"/>
      <c r="AE11" s="18"/>
      <c r="AF11" s="18"/>
      <c r="AG11" s="18"/>
      <c r="AH11" s="40"/>
    </row>
    <row r="12" spans="1:34">
      <c r="A12" s="19" t="s">
        <v>22</v>
      </c>
      <c r="B12" s="92" t="s">
        <v>32</v>
      </c>
      <c r="C12" s="92"/>
      <c r="D12" s="92"/>
      <c r="E12" s="92"/>
      <c r="F12" s="92"/>
      <c r="G12" s="92"/>
      <c r="H12" s="16"/>
      <c r="I12" s="19" t="s">
        <v>22</v>
      </c>
      <c r="J12" s="69">
        <f>B4+50+30</f>
        <v>1830</v>
      </c>
      <c r="M12" s="19" t="s">
        <v>22</v>
      </c>
      <c r="N12" s="92" t="s">
        <v>36</v>
      </c>
      <c r="O12" s="92"/>
      <c r="P12" s="92"/>
      <c r="Q12" s="92"/>
      <c r="R12" s="92"/>
      <c r="S12" s="92"/>
      <c r="T12" s="23"/>
      <c r="U12" s="19" t="s">
        <v>22</v>
      </c>
      <c r="V12" s="69">
        <f>B4+50+30</f>
        <v>1830</v>
      </c>
      <c r="Y12" s="19" t="s">
        <v>22</v>
      </c>
      <c r="Z12" s="92" t="s">
        <v>31</v>
      </c>
      <c r="AA12" s="92"/>
      <c r="AB12" s="92"/>
      <c r="AC12" s="92"/>
      <c r="AD12" s="92"/>
      <c r="AE12" s="92"/>
      <c r="AF12" s="23"/>
      <c r="AG12" s="19" t="s">
        <v>22</v>
      </c>
      <c r="AH12" s="69">
        <f>B4+50+30</f>
        <v>1830</v>
      </c>
    </row>
    <row r="13" spans="1:34">
      <c r="A13" s="17"/>
      <c r="B13" s="18"/>
      <c r="C13" s="18"/>
      <c r="D13" s="18"/>
      <c r="E13" s="18"/>
      <c r="F13" s="18"/>
      <c r="G13" s="18"/>
      <c r="H13" s="18"/>
      <c r="I13" s="18"/>
      <c r="J13" s="40"/>
      <c r="M13" s="17"/>
      <c r="N13" s="18"/>
      <c r="O13" s="18"/>
      <c r="P13" s="18"/>
      <c r="Q13" s="18"/>
      <c r="R13" s="18"/>
      <c r="S13" s="18"/>
      <c r="T13" s="18"/>
      <c r="U13" s="18"/>
      <c r="V13" s="40"/>
      <c r="Y13" s="17"/>
      <c r="Z13" s="18"/>
      <c r="AA13" s="18"/>
      <c r="AB13" s="18"/>
      <c r="AC13" s="18"/>
      <c r="AD13" s="18"/>
      <c r="AE13" s="18"/>
      <c r="AF13" s="18"/>
      <c r="AG13" s="18"/>
      <c r="AH13" s="40"/>
    </row>
    <row r="14" spans="1:34">
      <c r="A14" s="19" t="s">
        <v>24</v>
      </c>
      <c r="B14" s="92" t="s">
        <v>25</v>
      </c>
      <c r="C14" s="92"/>
      <c r="D14" s="92"/>
      <c r="E14" s="92"/>
      <c r="F14" s="92"/>
      <c r="G14" s="92"/>
      <c r="H14" s="16"/>
      <c r="I14" s="19" t="s">
        <v>24</v>
      </c>
      <c r="J14" s="68">
        <f>J10*J12*E4*0.0000025</f>
        <v>90.928125000000009</v>
      </c>
      <c r="M14" s="19" t="s">
        <v>24</v>
      </c>
      <c r="N14" s="92" t="s">
        <v>25</v>
      </c>
      <c r="O14" s="92"/>
      <c r="P14" s="92"/>
      <c r="Q14" s="92"/>
      <c r="R14" s="92"/>
      <c r="S14" s="92"/>
      <c r="T14" s="23"/>
      <c r="U14" s="19" t="s">
        <v>24</v>
      </c>
      <c r="V14" s="68">
        <f>V10*V12*E4*0.0000025</f>
        <v>90.928125000000009</v>
      </c>
      <c r="Y14" s="19" t="s">
        <v>24</v>
      </c>
      <c r="Z14" s="92" t="s">
        <v>25</v>
      </c>
      <c r="AA14" s="92"/>
      <c r="AB14" s="92"/>
      <c r="AC14" s="92"/>
      <c r="AD14" s="92"/>
      <c r="AE14" s="92"/>
      <c r="AF14" s="23"/>
      <c r="AG14" s="19" t="s">
        <v>24</v>
      </c>
      <c r="AH14" s="68">
        <f>AH10*AH12*E4*0.0000025</f>
        <v>90.928125000000009</v>
      </c>
    </row>
    <row r="15" spans="1:34">
      <c r="A15" s="17"/>
      <c r="B15" s="18"/>
      <c r="C15" s="18"/>
      <c r="D15" s="18"/>
      <c r="E15" s="18"/>
      <c r="F15" s="18"/>
      <c r="G15" s="18"/>
      <c r="H15" s="18"/>
      <c r="I15" s="18"/>
      <c r="J15" s="40"/>
      <c r="M15" s="17"/>
      <c r="N15" s="18"/>
      <c r="O15" s="18"/>
      <c r="P15" s="18"/>
      <c r="Q15" s="18"/>
      <c r="R15" s="18"/>
      <c r="S15" s="18"/>
      <c r="T15" s="18"/>
      <c r="U15" s="18"/>
      <c r="V15" s="40"/>
      <c r="Y15" s="17"/>
      <c r="Z15" s="18"/>
      <c r="AA15" s="18"/>
      <c r="AB15" s="18"/>
      <c r="AC15" s="18"/>
      <c r="AD15" s="18"/>
      <c r="AE15" s="18"/>
      <c r="AF15" s="18"/>
      <c r="AG15" s="18"/>
      <c r="AH15" s="40"/>
    </row>
    <row r="16" spans="1:34">
      <c r="A16" s="19" t="s">
        <v>26</v>
      </c>
      <c r="B16" s="92" t="s">
        <v>27</v>
      </c>
      <c r="C16" s="92"/>
      <c r="D16" s="92"/>
      <c r="E16" s="92"/>
      <c r="F16" s="92"/>
      <c r="G16" s="92"/>
      <c r="H16" s="16"/>
      <c r="I16" s="19" t="s">
        <v>26</v>
      </c>
      <c r="J16" s="69">
        <f>J12+B4+30</f>
        <v>3610</v>
      </c>
      <c r="M16" s="19" t="s">
        <v>26</v>
      </c>
      <c r="N16" s="92" t="s">
        <v>37</v>
      </c>
      <c r="O16" s="92"/>
      <c r="P16" s="92"/>
      <c r="Q16" s="92"/>
      <c r="R16" s="92"/>
      <c r="S16" s="92"/>
      <c r="T16" s="23"/>
      <c r="U16" s="19" t="s">
        <v>26</v>
      </c>
      <c r="V16" s="69">
        <f>V12+B4-H2</f>
        <v>3500</v>
      </c>
      <c r="Y16" s="19" t="s">
        <v>26</v>
      </c>
      <c r="Z16" s="92" t="s">
        <v>41</v>
      </c>
      <c r="AA16" s="92"/>
      <c r="AB16" s="92"/>
      <c r="AC16" s="92"/>
      <c r="AD16" s="92"/>
      <c r="AE16" s="92"/>
      <c r="AF16" s="23"/>
      <c r="AG16" s="19" t="s">
        <v>26</v>
      </c>
      <c r="AH16" s="69">
        <f>AH12+B4-H2-H4</f>
        <v>3440</v>
      </c>
    </row>
    <row r="17" spans="1:34">
      <c r="A17" s="17"/>
      <c r="B17" s="18"/>
      <c r="C17" s="18"/>
      <c r="D17" s="18"/>
      <c r="E17" s="18"/>
      <c r="F17" s="18"/>
      <c r="G17" s="18"/>
      <c r="H17" s="18"/>
      <c r="I17" s="18"/>
      <c r="J17" s="40"/>
      <c r="M17" s="17"/>
      <c r="N17" s="18"/>
      <c r="O17" s="18"/>
      <c r="P17" s="18"/>
      <c r="Q17" s="18"/>
      <c r="R17" s="18"/>
      <c r="S17" s="18"/>
      <c r="T17" s="18"/>
      <c r="U17" s="18"/>
      <c r="V17" s="40"/>
      <c r="Y17" s="17"/>
      <c r="Z17" s="18"/>
      <c r="AA17" s="18"/>
      <c r="AB17" s="18"/>
      <c r="AC17" s="18"/>
      <c r="AD17" s="18"/>
      <c r="AE17" s="18"/>
      <c r="AF17" s="18"/>
      <c r="AG17" s="18"/>
      <c r="AH17" s="40"/>
    </row>
    <row r="18" spans="1:34" ht="12" thickBot="1">
      <c r="A18" s="20" t="s">
        <v>28</v>
      </c>
      <c r="B18" s="93" t="s">
        <v>2</v>
      </c>
      <c r="C18" s="93"/>
      <c r="D18" s="93"/>
      <c r="E18" s="93"/>
      <c r="F18" s="93"/>
      <c r="G18" s="93"/>
      <c r="H18" s="22"/>
      <c r="I18" s="20" t="s">
        <v>28</v>
      </c>
      <c r="J18" s="70">
        <f>B4</f>
        <v>1750</v>
      </c>
      <c r="M18" s="20" t="s">
        <v>28</v>
      </c>
      <c r="N18" s="93" t="s">
        <v>38</v>
      </c>
      <c r="O18" s="93"/>
      <c r="P18" s="93"/>
      <c r="Q18" s="93"/>
      <c r="R18" s="93"/>
      <c r="S18" s="93"/>
      <c r="T18" s="27"/>
      <c r="U18" s="20" t="s">
        <v>28</v>
      </c>
      <c r="V18" s="70">
        <f>B4-H2-30</f>
        <v>1640</v>
      </c>
      <c r="Y18" s="20" t="s">
        <v>28</v>
      </c>
      <c r="Z18" s="93" t="s">
        <v>40</v>
      </c>
      <c r="AA18" s="93"/>
      <c r="AB18" s="93"/>
      <c r="AC18" s="93"/>
      <c r="AD18" s="93"/>
      <c r="AE18" s="93"/>
      <c r="AF18" s="27"/>
      <c r="AG18" s="20" t="s">
        <v>28</v>
      </c>
      <c r="AH18" s="70">
        <f>B4-H2-H4-30</f>
        <v>1580</v>
      </c>
    </row>
    <row r="19" spans="1:34" ht="12" thickBot="1">
      <c r="A19" s="17"/>
      <c r="B19" s="18"/>
      <c r="C19" s="18"/>
      <c r="D19" s="18"/>
      <c r="E19" s="18"/>
      <c r="F19" s="18"/>
      <c r="G19" s="18"/>
      <c r="H19" s="18"/>
      <c r="I19" s="18"/>
      <c r="J19" s="40"/>
      <c r="M19" s="17"/>
      <c r="N19" s="18"/>
      <c r="O19" s="18"/>
      <c r="P19" s="18"/>
      <c r="Q19" s="18"/>
      <c r="R19" s="18"/>
      <c r="S19" s="18"/>
      <c r="T19" s="18"/>
      <c r="U19" s="18"/>
      <c r="V19" s="40"/>
      <c r="Y19" s="17"/>
      <c r="Z19" s="18"/>
      <c r="AA19" s="18"/>
      <c r="AB19" s="18"/>
      <c r="AC19" s="18"/>
      <c r="AD19" s="18"/>
      <c r="AE19" s="18"/>
      <c r="AF19" s="18"/>
      <c r="AG19" s="18"/>
      <c r="AH19" s="40"/>
    </row>
    <row r="20" spans="1:34" ht="15" customHeight="1">
      <c r="A20" s="89" t="s">
        <v>16</v>
      </c>
      <c r="B20" s="90"/>
      <c r="C20" s="90"/>
      <c r="D20" s="90"/>
      <c r="E20" s="90"/>
      <c r="F20" s="90"/>
      <c r="G20" s="90"/>
      <c r="H20" s="90"/>
      <c r="I20" s="90"/>
      <c r="J20" s="91"/>
      <c r="M20" s="89" t="s">
        <v>16</v>
      </c>
      <c r="N20" s="90"/>
      <c r="O20" s="90"/>
      <c r="P20" s="90"/>
      <c r="Q20" s="90"/>
      <c r="R20" s="90"/>
      <c r="S20" s="90"/>
      <c r="T20" s="90"/>
      <c r="U20" s="90"/>
      <c r="V20" s="91"/>
      <c r="Y20" s="89" t="s">
        <v>16</v>
      </c>
      <c r="Z20" s="90"/>
      <c r="AA20" s="90"/>
      <c r="AB20" s="90"/>
      <c r="AC20" s="90"/>
      <c r="AD20" s="90"/>
      <c r="AE20" s="90"/>
      <c r="AF20" s="90"/>
      <c r="AG20" s="90"/>
      <c r="AH20" s="91"/>
    </row>
    <row r="21" spans="1:34">
      <c r="A21" s="103">
        <f>E4</f>
        <v>10</v>
      </c>
      <c r="B21" s="104"/>
      <c r="C21" s="104"/>
      <c r="D21" s="104"/>
      <c r="E21" s="104"/>
      <c r="F21" s="104"/>
      <c r="G21" s="104"/>
      <c r="H21" s="104"/>
      <c r="I21" s="104"/>
      <c r="J21" s="105"/>
      <c r="M21" s="103">
        <f>E4</f>
        <v>10</v>
      </c>
      <c r="N21" s="104"/>
      <c r="O21" s="104"/>
      <c r="P21" s="104"/>
      <c r="Q21" s="104"/>
      <c r="R21" s="104"/>
      <c r="S21" s="104"/>
      <c r="T21" s="104"/>
      <c r="U21" s="104"/>
      <c r="V21" s="105"/>
      <c r="Y21" s="103">
        <f>E4</f>
        <v>10</v>
      </c>
      <c r="Z21" s="104"/>
      <c r="AA21" s="104"/>
      <c r="AB21" s="104"/>
      <c r="AC21" s="104"/>
      <c r="AD21" s="104"/>
      <c r="AE21" s="104"/>
      <c r="AF21" s="104"/>
      <c r="AG21" s="104"/>
      <c r="AH21" s="105"/>
    </row>
    <row r="22" spans="1:34">
      <c r="A22" s="19" t="s">
        <v>18</v>
      </c>
      <c r="B22" s="92" t="s">
        <v>45</v>
      </c>
      <c r="C22" s="92"/>
      <c r="D22" s="92"/>
      <c r="E22" s="92"/>
      <c r="F22" s="92"/>
      <c r="G22" s="92"/>
      <c r="H22" s="16"/>
      <c r="I22" s="19" t="s">
        <v>18</v>
      </c>
      <c r="J22" s="69">
        <f>B2-10-33</f>
        <v>1987</v>
      </c>
      <c r="M22" s="19" t="s">
        <v>18</v>
      </c>
      <c r="N22" s="92" t="s">
        <v>45</v>
      </c>
      <c r="O22" s="92"/>
      <c r="P22" s="92"/>
      <c r="Q22" s="92"/>
      <c r="R22" s="92"/>
      <c r="S22" s="92"/>
      <c r="T22" s="23"/>
      <c r="U22" s="19" t="s">
        <v>18</v>
      </c>
      <c r="V22" s="69">
        <f>B2-10-33</f>
        <v>1987</v>
      </c>
      <c r="Y22" s="19" t="s">
        <v>18</v>
      </c>
      <c r="Z22" s="92" t="s">
        <v>45</v>
      </c>
      <c r="AA22" s="92"/>
      <c r="AB22" s="92"/>
      <c r="AC22" s="92"/>
      <c r="AD22" s="92"/>
      <c r="AE22" s="92"/>
      <c r="AF22" s="23"/>
      <c r="AG22" s="19" t="s">
        <v>18</v>
      </c>
      <c r="AH22" s="69">
        <f>B2-10-33</f>
        <v>1987</v>
      </c>
    </row>
    <row r="23" spans="1:34">
      <c r="A23" s="17"/>
      <c r="B23" s="18"/>
      <c r="C23" s="18"/>
      <c r="D23" s="18"/>
      <c r="E23" s="18"/>
      <c r="F23" s="18"/>
      <c r="G23" s="18"/>
      <c r="H23" s="18"/>
      <c r="I23" s="18"/>
      <c r="J23" s="40"/>
      <c r="M23" s="17"/>
      <c r="N23" s="18"/>
      <c r="O23" s="18"/>
      <c r="P23" s="18"/>
      <c r="Q23" s="18"/>
      <c r="R23" s="18"/>
      <c r="S23" s="18"/>
      <c r="T23" s="18"/>
      <c r="U23" s="18"/>
      <c r="V23" s="40"/>
      <c r="Y23" s="17"/>
      <c r="Z23" s="18"/>
      <c r="AA23" s="18"/>
      <c r="AB23" s="18"/>
      <c r="AC23" s="18"/>
      <c r="AD23" s="18"/>
      <c r="AE23" s="18"/>
      <c r="AF23" s="18"/>
      <c r="AG23" s="18"/>
      <c r="AH23" s="40"/>
    </row>
    <row r="24" spans="1:34">
      <c r="A24" s="19" t="s">
        <v>22</v>
      </c>
      <c r="B24" s="92" t="s">
        <v>31</v>
      </c>
      <c r="C24" s="92"/>
      <c r="D24" s="92"/>
      <c r="E24" s="92"/>
      <c r="F24" s="92"/>
      <c r="G24" s="92"/>
      <c r="H24" s="16"/>
      <c r="I24" s="19" t="s">
        <v>22</v>
      </c>
      <c r="J24" s="69">
        <f>B4+50+30</f>
        <v>1830</v>
      </c>
      <c r="M24" s="19" t="s">
        <v>22</v>
      </c>
      <c r="N24" s="92" t="s">
        <v>31</v>
      </c>
      <c r="O24" s="92"/>
      <c r="P24" s="92"/>
      <c r="Q24" s="92"/>
      <c r="R24" s="92"/>
      <c r="S24" s="92"/>
      <c r="T24" s="23"/>
      <c r="U24" s="19" t="s">
        <v>22</v>
      </c>
      <c r="V24" s="69">
        <f>B4+50+30</f>
        <v>1830</v>
      </c>
      <c r="Y24" s="19" t="s">
        <v>22</v>
      </c>
      <c r="Z24" s="92" t="s">
        <v>31</v>
      </c>
      <c r="AA24" s="92"/>
      <c r="AB24" s="92"/>
      <c r="AC24" s="92"/>
      <c r="AD24" s="92"/>
      <c r="AE24" s="92"/>
      <c r="AF24" s="23"/>
      <c r="AG24" s="19" t="s">
        <v>22</v>
      </c>
      <c r="AH24" s="69">
        <f>B4+50+30</f>
        <v>1830</v>
      </c>
    </row>
    <row r="25" spans="1:34">
      <c r="A25" s="17"/>
      <c r="B25" s="18"/>
      <c r="C25" s="18"/>
      <c r="D25" s="18"/>
      <c r="E25" s="18"/>
      <c r="F25" s="18"/>
      <c r="G25" s="18"/>
      <c r="H25" s="18"/>
      <c r="I25" s="18"/>
      <c r="J25" s="40"/>
      <c r="M25" s="17"/>
      <c r="N25" s="18"/>
      <c r="O25" s="18"/>
      <c r="P25" s="18"/>
      <c r="Q25" s="18"/>
      <c r="R25" s="18"/>
      <c r="S25" s="18"/>
      <c r="T25" s="18"/>
      <c r="U25" s="18"/>
      <c r="V25" s="40"/>
      <c r="Y25" s="17"/>
      <c r="Z25" s="18"/>
      <c r="AA25" s="18"/>
      <c r="AB25" s="18"/>
      <c r="AC25" s="18"/>
      <c r="AD25" s="18"/>
      <c r="AE25" s="18"/>
      <c r="AF25" s="18"/>
      <c r="AG25" s="18"/>
      <c r="AH25" s="40"/>
    </row>
    <row r="26" spans="1:34">
      <c r="A26" s="19" t="s">
        <v>24</v>
      </c>
      <c r="B26" s="92" t="s">
        <v>25</v>
      </c>
      <c r="C26" s="92"/>
      <c r="D26" s="92"/>
      <c r="E26" s="92"/>
      <c r="F26" s="92"/>
      <c r="G26" s="92"/>
      <c r="H26" s="23"/>
      <c r="I26" s="19" t="s">
        <v>24</v>
      </c>
      <c r="J26" s="68">
        <f>J22*J24*E4*0.0000025</f>
        <v>90.905250000000009</v>
      </c>
      <c r="M26" s="19" t="s">
        <v>24</v>
      </c>
      <c r="N26" s="92" t="s">
        <v>25</v>
      </c>
      <c r="O26" s="92"/>
      <c r="P26" s="92"/>
      <c r="Q26" s="92"/>
      <c r="R26" s="92"/>
      <c r="S26" s="92"/>
      <c r="T26" s="23"/>
      <c r="U26" s="19" t="s">
        <v>24</v>
      </c>
      <c r="V26" s="68">
        <f>V22*V24*E4*0.0000025</f>
        <v>90.905250000000009</v>
      </c>
      <c r="Y26" s="19" t="s">
        <v>24</v>
      </c>
      <c r="Z26" s="92" t="s">
        <v>25</v>
      </c>
      <c r="AA26" s="92"/>
      <c r="AB26" s="92"/>
      <c r="AC26" s="92"/>
      <c r="AD26" s="92"/>
      <c r="AE26" s="92"/>
      <c r="AF26" s="23"/>
      <c r="AG26" s="19" t="s">
        <v>24</v>
      </c>
      <c r="AH26" s="68">
        <f>AH22*AH24*E4*0.0000025</f>
        <v>90.905250000000009</v>
      </c>
    </row>
    <row r="27" spans="1:34">
      <c r="A27" s="17"/>
      <c r="B27" s="18"/>
      <c r="C27" s="18"/>
      <c r="D27" s="18"/>
      <c r="E27" s="18"/>
      <c r="F27" s="18"/>
      <c r="G27" s="18"/>
      <c r="H27" s="18"/>
      <c r="I27" s="18"/>
      <c r="J27" s="40"/>
      <c r="M27" s="17"/>
      <c r="N27" s="18"/>
      <c r="O27" s="18"/>
      <c r="P27" s="18"/>
      <c r="Q27" s="18"/>
      <c r="R27" s="18"/>
      <c r="S27" s="18"/>
      <c r="T27" s="18"/>
      <c r="U27" s="18"/>
      <c r="V27" s="40"/>
      <c r="Y27" s="17"/>
      <c r="Z27" s="18"/>
      <c r="AA27" s="18"/>
      <c r="AB27" s="18"/>
      <c r="AC27" s="18"/>
      <c r="AD27" s="18"/>
      <c r="AE27" s="18"/>
      <c r="AF27" s="18"/>
      <c r="AG27" s="18"/>
      <c r="AH27" s="40"/>
    </row>
    <row r="28" spans="1:34">
      <c r="A28" s="19" t="s">
        <v>26</v>
      </c>
      <c r="B28" s="92" t="s">
        <v>27</v>
      </c>
      <c r="C28" s="92"/>
      <c r="D28" s="92"/>
      <c r="E28" s="92"/>
      <c r="F28" s="92"/>
      <c r="G28" s="92"/>
      <c r="H28" s="16"/>
      <c r="I28" s="19" t="s">
        <v>26</v>
      </c>
      <c r="J28" s="69">
        <f>J24+B4+30</f>
        <v>3610</v>
      </c>
      <c r="M28" s="19" t="s">
        <v>26</v>
      </c>
      <c r="N28" s="92" t="s">
        <v>37</v>
      </c>
      <c r="O28" s="92"/>
      <c r="P28" s="92"/>
      <c r="Q28" s="92"/>
      <c r="R28" s="92"/>
      <c r="S28" s="92"/>
      <c r="T28" s="23"/>
      <c r="U28" s="19" t="s">
        <v>26</v>
      </c>
      <c r="V28" s="69">
        <f>V24+B4-H2</f>
        <v>3500</v>
      </c>
      <c r="Y28" s="19" t="s">
        <v>26</v>
      </c>
      <c r="Z28" s="92" t="s">
        <v>41</v>
      </c>
      <c r="AA28" s="92"/>
      <c r="AB28" s="92"/>
      <c r="AC28" s="92"/>
      <c r="AD28" s="92"/>
      <c r="AE28" s="92"/>
      <c r="AF28" s="23"/>
      <c r="AG28" s="19" t="s">
        <v>26</v>
      </c>
      <c r="AH28" s="69">
        <f>AH24+B4-H2-H4</f>
        <v>3440</v>
      </c>
    </row>
    <row r="29" spans="1:34">
      <c r="A29" s="17"/>
      <c r="B29" s="18"/>
      <c r="C29" s="18"/>
      <c r="D29" s="18"/>
      <c r="E29" s="18"/>
      <c r="F29" s="18"/>
      <c r="G29" s="18"/>
      <c r="H29" s="18"/>
      <c r="I29" s="18"/>
      <c r="J29" s="40"/>
      <c r="M29" s="17"/>
      <c r="N29" s="18"/>
      <c r="O29" s="18"/>
      <c r="P29" s="18"/>
      <c r="Q29" s="18"/>
      <c r="R29" s="18"/>
      <c r="S29" s="18"/>
      <c r="T29" s="18"/>
      <c r="U29" s="18"/>
      <c r="V29" s="40"/>
      <c r="Y29" s="17"/>
      <c r="Z29" s="18"/>
      <c r="AA29" s="18"/>
      <c r="AB29" s="18"/>
      <c r="AC29" s="18"/>
      <c r="AD29" s="18"/>
      <c r="AE29" s="18"/>
      <c r="AF29" s="18"/>
      <c r="AG29" s="18"/>
      <c r="AH29" s="40"/>
    </row>
    <row r="30" spans="1:34" ht="12" thickBot="1">
      <c r="A30" s="20" t="s">
        <v>28</v>
      </c>
      <c r="B30" s="93" t="s">
        <v>2</v>
      </c>
      <c r="C30" s="93"/>
      <c r="D30" s="93"/>
      <c r="E30" s="93"/>
      <c r="F30" s="93"/>
      <c r="G30" s="93"/>
      <c r="H30" s="22"/>
      <c r="I30" s="20" t="s">
        <v>28</v>
      </c>
      <c r="J30" s="70">
        <f>B4</f>
        <v>1750</v>
      </c>
      <c r="M30" s="20" t="s">
        <v>28</v>
      </c>
      <c r="N30" s="93" t="s">
        <v>38</v>
      </c>
      <c r="O30" s="93"/>
      <c r="P30" s="93"/>
      <c r="Q30" s="93"/>
      <c r="R30" s="93"/>
      <c r="S30" s="93"/>
      <c r="T30" s="27"/>
      <c r="U30" s="20" t="s">
        <v>28</v>
      </c>
      <c r="V30" s="70">
        <f>B4-H2-30</f>
        <v>1640</v>
      </c>
      <c r="Y30" s="20" t="s">
        <v>28</v>
      </c>
      <c r="Z30" s="93" t="s">
        <v>40</v>
      </c>
      <c r="AA30" s="93"/>
      <c r="AB30" s="93"/>
      <c r="AC30" s="93"/>
      <c r="AD30" s="93"/>
      <c r="AE30" s="93"/>
      <c r="AF30" s="27"/>
      <c r="AG30" s="20" t="s">
        <v>28</v>
      </c>
      <c r="AH30" s="70">
        <f>B4-H2-H4-30</f>
        <v>1580</v>
      </c>
    </row>
    <row r="31" spans="1:34" ht="12" thickBot="1">
      <c r="A31" s="17"/>
      <c r="B31" s="18"/>
      <c r="C31" s="18"/>
      <c r="D31" s="18"/>
      <c r="E31" s="18"/>
      <c r="F31" s="18"/>
      <c r="G31" s="18"/>
      <c r="H31" s="18"/>
      <c r="I31" s="18"/>
      <c r="J31" s="40"/>
      <c r="M31" s="17"/>
      <c r="N31" s="18"/>
      <c r="O31" s="18"/>
      <c r="P31" s="18"/>
      <c r="Q31" s="18"/>
      <c r="R31" s="18"/>
      <c r="S31" s="18"/>
      <c r="T31" s="18"/>
      <c r="U31" s="18"/>
      <c r="V31" s="40"/>
      <c r="Y31" s="17"/>
      <c r="Z31" s="18"/>
      <c r="AA31" s="18"/>
      <c r="AB31" s="18"/>
      <c r="AC31" s="18"/>
      <c r="AD31" s="18"/>
      <c r="AE31" s="18"/>
      <c r="AF31" s="18"/>
      <c r="AG31" s="18"/>
      <c r="AH31" s="40"/>
    </row>
    <row r="32" spans="1:34" ht="15" customHeight="1">
      <c r="A32" s="89" t="s">
        <v>17</v>
      </c>
      <c r="B32" s="90"/>
      <c r="C32" s="90"/>
      <c r="D32" s="90"/>
      <c r="E32" s="90"/>
      <c r="F32" s="90"/>
      <c r="G32" s="90"/>
      <c r="H32" s="90"/>
      <c r="I32" s="90"/>
      <c r="J32" s="91"/>
      <c r="M32" s="89" t="s">
        <v>17</v>
      </c>
      <c r="N32" s="90"/>
      <c r="O32" s="90"/>
      <c r="P32" s="90"/>
      <c r="Q32" s="90"/>
      <c r="R32" s="90"/>
      <c r="S32" s="90"/>
      <c r="T32" s="90"/>
      <c r="U32" s="90"/>
      <c r="V32" s="91"/>
      <c r="Y32" s="89" t="s">
        <v>17</v>
      </c>
      <c r="Z32" s="90"/>
      <c r="AA32" s="90"/>
      <c r="AB32" s="90"/>
      <c r="AC32" s="90"/>
      <c r="AD32" s="90"/>
      <c r="AE32" s="90"/>
      <c r="AF32" s="90"/>
      <c r="AG32" s="90"/>
      <c r="AH32" s="91"/>
    </row>
    <row r="33" spans="1:34">
      <c r="A33" s="103">
        <f>E4</f>
        <v>10</v>
      </c>
      <c r="B33" s="104"/>
      <c r="C33" s="104"/>
      <c r="D33" s="104"/>
      <c r="E33" s="104"/>
      <c r="F33" s="104"/>
      <c r="G33" s="104"/>
      <c r="H33" s="104"/>
      <c r="I33" s="104"/>
      <c r="J33" s="105"/>
      <c r="M33" s="103">
        <f>E4</f>
        <v>10</v>
      </c>
      <c r="N33" s="104"/>
      <c r="O33" s="104"/>
      <c r="P33" s="104"/>
      <c r="Q33" s="104"/>
      <c r="R33" s="104"/>
      <c r="S33" s="104"/>
      <c r="T33" s="104"/>
      <c r="U33" s="104"/>
      <c r="V33" s="105"/>
      <c r="Y33" s="103">
        <f>E4</f>
        <v>10</v>
      </c>
      <c r="Z33" s="104"/>
      <c r="AA33" s="104"/>
      <c r="AB33" s="104"/>
      <c r="AC33" s="104"/>
      <c r="AD33" s="104"/>
      <c r="AE33" s="104"/>
      <c r="AF33" s="104"/>
      <c r="AG33" s="104"/>
      <c r="AH33" s="105"/>
    </row>
    <row r="34" spans="1:34">
      <c r="A34" s="19" t="s">
        <v>18</v>
      </c>
      <c r="B34" s="92" t="s">
        <v>46</v>
      </c>
      <c r="C34" s="92"/>
      <c r="D34" s="92"/>
      <c r="E34" s="92"/>
      <c r="F34" s="92"/>
      <c r="G34" s="92"/>
      <c r="H34" s="16"/>
      <c r="I34" s="19" t="s">
        <v>18</v>
      </c>
      <c r="J34" s="69">
        <f>B2-10-35</f>
        <v>1985</v>
      </c>
      <c r="M34" s="19" t="s">
        <v>18</v>
      </c>
      <c r="N34" s="92" t="s">
        <v>46</v>
      </c>
      <c r="O34" s="92"/>
      <c r="P34" s="92"/>
      <c r="Q34" s="92"/>
      <c r="R34" s="92"/>
      <c r="S34" s="92"/>
      <c r="T34" s="23"/>
      <c r="U34" s="19" t="s">
        <v>18</v>
      </c>
      <c r="V34" s="69">
        <f>B2-10-35</f>
        <v>1985</v>
      </c>
      <c r="Y34" s="19" t="s">
        <v>18</v>
      </c>
      <c r="Z34" s="92" t="s">
        <v>46</v>
      </c>
      <c r="AA34" s="92"/>
      <c r="AB34" s="92"/>
      <c r="AC34" s="92"/>
      <c r="AD34" s="92"/>
      <c r="AE34" s="92"/>
      <c r="AF34" s="23"/>
      <c r="AG34" s="19" t="s">
        <v>18</v>
      </c>
      <c r="AH34" s="69">
        <f>B2-10-35</f>
        <v>1985</v>
      </c>
    </row>
    <row r="35" spans="1:34">
      <c r="A35" s="17"/>
      <c r="B35" s="18"/>
      <c r="C35" s="18"/>
      <c r="D35" s="18"/>
      <c r="E35" s="18"/>
      <c r="F35" s="18"/>
      <c r="G35" s="18"/>
      <c r="H35" s="18"/>
      <c r="I35" s="18"/>
      <c r="J35" s="40"/>
      <c r="M35" s="17"/>
      <c r="N35" s="18"/>
      <c r="O35" s="18"/>
      <c r="P35" s="18"/>
      <c r="Q35" s="18"/>
      <c r="R35" s="18"/>
      <c r="S35" s="18"/>
      <c r="T35" s="18"/>
      <c r="U35" s="18"/>
      <c r="V35" s="40"/>
      <c r="Y35" s="17"/>
      <c r="Z35" s="18"/>
      <c r="AA35" s="18"/>
      <c r="AB35" s="18"/>
      <c r="AC35" s="18"/>
      <c r="AD35" s="18"/>
      <c r="AE35" s="18"/>
      <c r="AF35" s="18"/>
      <c r="AG35" s="18"/>
      <c r="AH35" s="40"/>
    </row>
    <row r="36" spans="1:34">
      <c r="A36" s="19" t="s">
        <v>22</v>
      </c>
      <c r="B36" s="92" t="s">
        <v>23</v>
      </c>
      <c r="C36" s="92"/>
      <c r="D36" s="92"/>
      <c r="E36" s="92"/>
      <c r="F36" s="92"/>
      <c r="G36" s="92"/>
      <c r="H36" s="16"/>
      <c r="I36" s="19" t="s">
        <v>22</v>
      </c>
      <c r="J36" s="69">
        <f>B4+50+30</f>
        <v>1830</v>
      </c>
      <c r="M36" s="19" t="s">
        <v>22</v>
      </c>
      <c r="N36" s="92" t="s">
        <v>31</v>
      </c>
      <c r="O36" s="92"/>
      <c r="P36" s="92"/>
      <c r="Q36" s="92"/>
      <c r="R36" s="92"/>
      <c r="S36" s="92"/>
      <c r="T36" s="23"/>
      <c r="U36" s="19" t="s">
        <v>22</v>
      </c>
      <c r="V36" s="69">
        <f>B4+50+30</f>
        <v>1830</v>
      </c>
      <c r="Y36" s="19" t="s">
        <v>22</v>
      </c>
      <c r="Z36" s="92" t="s">
        <v>31</v>
      </c>
      <c r="AA36" s="92"/>
      <c r="AB36" s="92"/>
      <c r="AC36" s="92"/>
      <c r="AD36" s="92"/>
      <c r="AE36" s="92"/>
      <c r="AF36" s="23"/>
      <c r="AG36" s="19" t="s">
        <v>22</v>
      </c>
      <c r="AH36" s="69">
        <f>B4+50+30</f>
        <v>1830</v>
      </c>
    </row>
    <row r="37" spans="1:34">
      <c r="A37" s="17"/>
      <c r="B37" s="18"/>
      <c r="C37" s="18"/>
      <c r="D37" s="18"/>
      <c r="E37" s="18"/>
      <c r="F37" s="18"/>
      <c r="G37" s="18"/>
      <c r="H37" s="18"/>
      <c r="I37" s="18"/>
      <c r="J37" s="40"/>
      <c r="M37" s="17"/>
      <c r="N37" s="18"/>
      <c r="O37" s="18"/>
      <c r="P37" s="18"/>
      <c r="Q37" s="18"/>
      <c r="R37" s="18"/>
      <c r="S37" s="18"/>
      <c r="T37" s="18"/>
      <c r="U37" s="18"/>
      <c r="V37" s="40"/>
      <c r="Y37" s="17"/>
      <c r="Z37" s="18"/>
      <c r="AA37" s="18"/>
      <c r="AB37" s="18"/>
      <c r="AC37" s="18"/>
      <c r="AD37" s="18"/>
      <c r="AE37" s="18"/>
      <c r="AF37" s="18"/>
      <c r="AG37" s="18"/>
      <c r="AH37" s="40"/>
    </row>
    <row r="38" spans="1:34">
      <c r="A38" s="19" t="s">
        <v>24</v>
      </c>
      <c r="B38" s="92" t="s">
        <v>25</v>
      </c>
      <c r="C38" s="92"/>
      <c r="D38" s="92"/>
      <c r="E38" s="92"/>
      <c r="F38" s="92"/>
      <c r="G38" s="92"/>
      <c r="H38" s="16"/>
      <c r="I38" s="19" t="s">
        <v>24</v>
      </c>
      <c r="J38" s="68">
        <f>J34*J36*E4*0.0000025</f>
        <v>90.813750000000013</v>
      </c>
      <c r="M38" s="19" t="s">
        <v>24</v>
      </c>
      <c r="N38" s="92" t="s">
        <v>25</v>
      </c>
      <c r="O38" s="92"/>
      <c r="P38" s="92"/>
      <c r="Q38" s="92"/>
      <c r="R38" s="92"/>
      <c r="S38" s="92"/>
      <c r="T38" s="23"/>
      <c r="U38" s="19" t="s">
        <v>24</v>
      </c>
      <c r="V38" s="69">
        <f>V34*V36*E4*0.0000025</f>
        <v>90.813750000000013</v>
      </c>
      <c r="Y38" s="19" t="s">
        <v>24</v>
      </c>
      <c r="Z38" s="92" t="s">
        <v>25</v>
      </c>
      <c r="AA38" s="92"/>
      <c r="AB38" s="92"/>
      <c r="AC38" s="92"/>
      <c r="AD38" s="92"/>
      <c r="AE38" s="92"/>
      <c r="AF38" s="23"/>
      <c r="AG38" s="19" t="s">
        <v>24</v>
      </c>
      <c r="AH38" s="68">
        <f>AH34*AH36*E4*0.0000025</f>
        <v>90.813750000000013</v>
      </c>
    </row>
    <row r="39" spans="1:34">
      <c r="A39" s="17"/>
      <c r="B39" s="18"/>
      <c r="C39" s="18"/>
      <c r="D39" s="18"/>
      <c r="E39" s="18"/>
      <c r="F39" s="18"/>
      <c r="G39" s="18"/>
      <c r="H39" s="18"/>
      <c r="I39" s="18"/>
      <c r="J39" s="40"/>
      <c r="M39" s="17"/>
      <c r="N39" s="18"/>
      <c r="O39" s="18"/>
      <c r="P39" s="18"/>
      <c r="Q39" s="18"/>
      <c r="R39" s="18"/>
      <c r="S39" s="18"/>
      <c r="T39" s="18"/>
      <c r="U39" s="18"/>
      <c r="V39" s="40"/>
      <c r="Y39" s="17"/>
      <c r="Z39" s="18"/>
      <c r="AA39" s="18"/>
      <c r="AB39" s="18"/>
      <c r="AC39" s="18"/>
      <c r="AD39" s="18"/>
      <c r="AE39" s="18"/>
      <c r="AF39" s="18"/>
      <c r="AG39" s="18"/>
      <c r="AH39" s="40"/>
    </row>
    <row r="40" spans="1:34">
      <c r="A40" s="19" t="s">
        <v>26</v>
      </c>
      <c r="B40" s="92" t="s">
        <v>27</v>
      </c>
      <c r="C40" s="92"/>
      <c r="D40" s="92"/>
      <c r="E40" s="92"/>
      <c r="F40" s="92"/>
      <c r="G40" s="92"/>
      <c r="H40" s="16"/>
      <c r="I40" s="19" t="s">
        <v>26</v>
      </c>
      <c r="J40" s="69">
        <f>J36+B4+30</f>
        <v>3610</v>
      </c>
      <c r="M40" s="19" t="s">
        <v>26</v>
      </c>
      <c r="N40" s="92" t="s">
        <v>37</v>
      </c>
      <c r="O40" s="92"/>
      <c r="P40" s="92"/>
      <c r="Q40" s="92"/>
      <c r="R40" s="92"/>
      <c r="S40" s="92"/>
      <c r="T40" s="23"/>
      <c r="U40" s="19" t="s">
        <v>26</v>
      </c>
      <c r="V40" s="69">
        <f>V36+B4-H2</f>
        <v>3500</v>
      </c>
      <c r="Y40" s="19" t="s">
        <v>26</v>
      </c>
      <c r="Z40" s="92" t="s">
        <v>39</v>
      </c>
      <c r="AA40" s="92"/>
      <c r="AB40" s="92"/>
      <c r="AC40" s="92"/>
      <c r="AD40" s="92"/>
      <c r="AE40" s="92"/>
      <c r="AF40" s="23"/>
      <c r="AG40" s="19" t="s">
        <v>26</v>
      </c>
      <c r="AH40" s="69">
        <f>AH36+B4-H2-H4</f>
        <v>3440</v>
      </c>
    </row>
    <row r="41" spans="1:34">
      <c r="A41" s="17"/>
      <c r="B41" s="18"/>
      <c r="C41" s="18"/>
      <c r="D41" s="18"/>
      <c r="E41" s="18"/>
      <c r="F41" s="18"/>
      <c r="G41" s="18"/>
      <c r="H41" s="18"/>
      <c r="I41" s="18"/>
      <c r="J41" s="40"/>
      <c r="M41" s="17"/>
      <c r="N41" s="18"/>
      <c r="O41" s="18"/>
      <c r="P41" s="18"/>
      <c r="Q41" s="18"/>
      <c r="R41" s="18"/>
      <c r="S41" s="18"/>
      <c r="T41" s="18"/>
      <c r="U41" s="18"/>
      <c r="V41" s="40"/>
      <c r="Y41" s="17"/>
      <c r="Z41" s="18"/>
      <c r="AA41" s="18"/>
      <c r="AB41" s="18"/>
      <c r="AC41" s="18"/>
      <c r="AD41" s="18"/>
      <c r="AE41" s="18"/>
      <c r="AF41" s="18"/>
      <c r="AG41" s="18"/>
      <c r="AH41" s="40"/>
    </row>
    <row r="42" spans="1:34" ht="12" thickBot="1">
      <c r="A42" s="20" t="s">
        <v>28</v>
      </c>
      <c r="B42" s="93" t="s">
        <v>2</v>
      </c>
      <c r="C42" s="93"/>
      <c r="D42" s="93"/>
      <c r="E42" s="93"/>
      <c r="F42" s="93"/>
      <c r="G42" s="93"/>
      <c r="H42" s="22"/>
      <c r="I42" s="20" t="s">
        <v>28</v>
      </c>
      <c r="J42" s="70">
        <f>B4</f>
        <v>1750</v>
      </c>
      <c r="M42" s="20" t="s">
        <v>28</v>
      </c>
      <c r="N42" s="93" t="s">
        <v>38</v>
      </c>
      <c r="O42" s="93"/>
      <c r="P42" s="93"/>
      <c r="Q42" s="93"/>
      <c r="R42" s="93"/>
      <c r="S42" s="93"/>
      <c r="T42" s="27"/>
      <c r="U42" s="20" t="s">
        <v>28</v>
      </c>
      <c r="V42" s="70">
        <f>B4-H2-30</f>
        <v>1640</v>
      </c>
      <c r="Y42" s="20" t="s">
        <v>28</v>
      </c>
      <c r="Z42" s="93" t="s">
        <v>40</v>
      </c>
      <c r="AA42" s="93"/>
      <c r="AB42" s="93"/>
      <c r="AC42" s="93"/>
      <c r="AD42" s="93"/>
      <c r="AE42" s="93"/>
      <c r="AF42" s="27"/>
      <c r="AG42" s="20" t="s">
        <v>28</v>
      </c>
      <c r="AH42" s="70">
        <f>B4-H2-H4-30</f>
        <v>1580</v>
      </c>
    </row>
    <row r="44" spans="1:34">
      <c r="A44" s="111" t="s">
        <v>82</v>
      </c>
      <c r="B44" s="111"/>
      <c r="C44" s="111"/>
      <c r="D44" s="111"/>
      <c r="E44" s="111"/>
      <c r="F44" s="111"/>
      <c r="G44" s="111"/>
      <c r="H44" s="111"/>
      <c r="I44" s="111"/>
      <c r="J44" s="111"/>
      <c r="M44" s="84" t="s">
        <v>101</v>
      </c>
      <c r="N44" s="84"/>
      <c r="O44" s="84"/>
      <c r="P44" s="84"/>
      <c r="Q44" s="84"/>
      <c r="R44" s="84"/>
      <c r="S44" s="84"/>
      <c r="T44" s="84"/>
      <c r="U44" s="49"/>
      <c r="V44" s="51"/>
    </row>
    <row r="45" spans="1:34">
      <c r="J45" s="35"/>
      <c r="M45" s="80" t="s">
        <v>88</v>
      </c>
      <c r="N45" s="80"/>
      <c r="O45" s="80"/>
      <c r="P45" s="80"/>
      <c r="Q45" s="80"/>
      <c r="R45" s="80"/>
      <c r="S45" s="80"/>
      <c r="T45" s="80"/>
      <c r="U45" s="80" t="s">
        <v>89</v>
      </c>
      <c r="V45" s="80"/>
    </row>
    <row r="46" spans="1:34">
      <c r="A46" s="85" t="s">
        <v>103</v>
      </c>
      <c r="B46" s="86"/>
      <c r="C46" s="86"/>
      <c r="D46" s="86"/>
      <c r="E46" s="86"/>
      <c r="F46" s="86"/>
      <c r="G46" s="86"/>
      <c r="H46" s="86"/>
      <c r="I46" s="86"/>
      <c r="J46" s="86"/>
      <c r="M46" s="80"/>
      <c r="N46" s="80"/>
      <c r="O46" s="80"/>
      <c r="P46" s="80"/>
      <c r="Q46" s="80"/>
      <c r="R46" s="80"/>
      <c r="S46" s="80"/>
      <c r="T46" s="80"/>
      <c r="U46" s="80"/>
      <c r="V46" s="80"/>
    </row>
    <row r="47" spans="1:34">
      <c r="F47" s="38"/>
      <c r="H47" s="38"/>
      <c r="J47" s="35"/>
      <c r="M47" s="80" t="s">
        <v>97</v>
      </c>
      <c r="N47" s="80"/>
      <c r="O47" s="80"/>
      <c r="P47" s="80"/>
      <c r="Q47" s="80"/>
      <c r="R47" s="80"/>
      <c r="S47" s="80"/>
      <c r="T47" s="80"/>
      <c r="U47" s="80" t="s">
        <v>91</v>
      </c>
      <c r="V47" s="80"/>
    </row>
    <row r="48" spans="1:34">
      <c r="A48" s="112" t="s">
        <v>81</v>
      </c>
      <c r="B48" s="112"/>
      <c r="C48" s="112"/>
      <c r="D48" s="112"/>
      <c r="E48" s="112"/>
      <c r="F48" s="112"/>
      <c r="G48" s="112"/>
      <c r="H48" s="112"/>
      <c r="I48" s="112"/>
      <c r="J48" s="112"/>
      <c r="M48" s="80" t="s">
        <v>98</v>
      </c>
      <c r="N48" s="80"/>
      <c r="O48" s="80"/>
      <c r="P48" s="80"/>
      <c r="Q48" s="80"/>
      <c r="R48" s="80"/>
      <c r="S48" s="80"/>
      <c r="T48" s="80"/>
      <c r="U48" s="80" t="s">
        <v>92</v>
      </c>
      <c r="V48" s="80"/>
    </row>
    <row r="49" spans="1:34">
      <c r="M49" s="80" t="s">
        <v>99</v>
      </c>
      <c r="N49" s="80"/>
      <c r="O49" s="80"/>
      <c r="P49" s="80"/>
      <c r="Q49" s="80"/>
      <c r="R49" s="80"/>
      <c r="S49" s="80"/>
      <c r="T49" s="80"/>
      <c r="U49" s="80" t="s">
        <v>93</v>
      </c>
      <c r="V49" s="80"/>
    </row>
    <row r="50" spans="1:34">
      <c r="A50" s="82" t="s">
        <v>104</v>
      </c>
      <c r="B50" s="82"/>
      <c r="C50" s="82"/>
      <c r="D50" s="82"/>
      <c r="E50" s="82"/>
      <c r="F50" s="82"/>
      <c r="G50" s="82"/>
      <c r="H50" s="82"/>
      <c r="I50" s="82"/>
      <c r="J50" s="82"/>
      <c r="M50" s="80" t="s">
        <v>100</v>
      </c>
      <c r="N50" s="80"/>
      <c r="O50" s="80"/>
      <c r="P50" s="80"/>
      <c r="Q50" s="80"/>
      <c r="R50" s="80"/>
      <c r="S50" s="80"/>
      <c r="T50" s="80"/>
      <c r="U50" s="80" t="s">
        <v>94</v>
      </c>
      <c r="V50" s="80"/>
    </row>
    <row r="52" spans="1:34">
      <c r="A52" s="83" t="s">
        <v>105</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row>
    <row r="53" spans="1:34">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row>
    <row r="54" spans="1:34">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row>
  </sheetData>
  <sheetProtection password="DF83" sheet="1" objects="1" scenarios="1" selectLockedCells="1"/>
  <mergeCells count="90">
    <mergeCell ref="B2:C2"/>
    <mergeCell ref="E2:F2"/>
    <mergeCell ref="H2:I2"/>
    <mergeCell ref="B4:C4"/>
    <mergeCell ref="E4:F4"/>
    <mergeCell ref="H4:I4"/>
    <mergeCell ref="Z40:AE40"/>
    <mergeCell ref="B36:G36"/>
    <mergeCell ref="N36:S36"/>
    <mergeCell ref="A52:AH54"/>
    <mergeCell ref="A50:J50"/>
    <mergeCell ref="A44:J44"/>
    <mergeCell ref="A46:J46"/>
    <mergeCell ref="A48:J48"/>
    <mergeCell ref="N42:S42"/>
    <mergeCell ref="Z42:AE42"/>
    <mergeCell ref="Z36:AE36"/>
    <mergeCell ref="B38:G38"/>
    <mergeCell ref="N38:S38"/>
    <mergeCell ref="B42:G42"/>
    <mergeCell ref="Z30:AE30"/>
    <mergeCell ref="B34:G34"/>
    <mergeCell ref="N34:S34"/>
    <mergeCell ref="Z34:AE34"/>
    <mergeCell ref="A33:J33"/>
    <mergeCell ref="M33:V33"/>
    <mergeCell ref="Y33:AH33"/>
    <mergeCell ref="A32:J32"/>
    <mergeCell ref="M32:V32"/>
    <mergeCell ref="Y32:AH32"/>
    <mergeCell ref="B30:G30"/>
    <mergeCell ref="N30:S30"/>
    <mergeCell ref="Z38:AE38"/>
    <mergeCell ref="B40:G40"/>
    <mergeCell ref="N40:S40"/>
    <mergeCell ref="Z24:AE24"/>
    <mergeCell ref="B26:G26"/>
    <mergeCell ref="N26:S26"/>
    <mergeCell ref="Z26:AE26"/>
    <mergeCell ref="B28:G28"/>
    <mergeCell ref="N28:S28"/>
    <mergeCell ref="Z28:AE28"/>
    <mergeCell ref="B24:G24"/>
    <mergeCell ref="N24:S24"/>
    <mergeCell ref="Z18:AE18"/>
    <mergeCell ref="B22:G22"/>
    <mergeCell ref="N22:S22"/>
    <mergeCell ref="Z22:AE22"/>
    <mergeCell ref="A21:J21"/>
    <mergeCell ref="M21:V21"/>
    <mergeCell ref="Y21:AH21"/>
    <mergeCell ref="A20:J20"/>
    <mergeCell ref="M20:V20"/>
    <mergeCell ref="Y20:AH20"/>
    <mergeCell ref="B18:G18"/>
    <mergeCell ref="N18:S18"/>
    <mergeCell ref="Z12:AE12"/>
    <mergeCell ref="B14:G14"/>
    <mergeCell ref="N14:S14"/>
    <mergeCell ref="Z14:AE14"/>
    <mergeCell ref="B16:G16"/>
    <mergeCell ref="N16:S16"/>
    <mergeCell ref="Z16:AE16"/>
    <mergeCell ref="B12:G12"/>
    <mergeCell ref="N12:S12"/>
    <mergeCell ref="Z10:AE10"/>
    <mergeCell ref="A6:J6"/>
    <mergeCell ref="M6:V6"/>
    <mergeCell ref="Y6:AH6"/>
    <mergeCell ref="A9:J9"/>
    <mergeCell ref="M9:V9"/>
    <mergeCell ref="Y9:AH9"/>
    <mergeCell ref="A8:J8"/>
    <mergeCell ref="M8:V8"/>
    <mergeCell ref="Y8:AH8"/>
    <mergeCell ref="B10:G10"/>
    <mergeCell ref="N10:S10"/>
    <mergeCell ref="M50:T50"/>
    <mergeCell ref="U50:V50"/>
    <mergeCell ref="M45:T45"/>
    <mergeCell ref="U45:V45"/>
    <mergeCell ref="M46:T46"/>
    <mergeCell ref="U46:V46"/>
    <mergeCell ref="M47:T47"/>
    <mergeCell ref="U47:V47"/>
    <mergeCell ref="M44:T44"/>
    <mergeCell ref="M48:T48"/>
    <mergeCell ref="U48:V48"/>
    <mergeCell ref="M49:T49"/>
    <mergeCell ref="U49:V49"/>
  </mergeCells>
  <conditionalFormatting sqref="J14 V14 AH14">
    <cfRule type="cellIs" dxfId="114" priority="34" operator="between">
      <formula>45</formula>
      <formula>50</formula>
    </cfRule>
    <cfRule type="cellIs" dxfId="113" priority="35" operator="lessThan">
      <formula>45</formula>
    </cfRule>
    <cfRule type="cellIs" dxfId="112" priority="36" operator="greaterThan">
      <formula>50</formula>
    </cfRule>
  </conditionalFormatting>
  <conditionalFormatting sqref="J26 V26 AH26">
    <cfRule type="cellIs" dxfId="111" priority="31" operator="between">
      <formula>75</formula>
      <formula>80</formula>
    </cfRule>
    <cfRule type="cellIs" dxfId="110" priority="32" operator="lessThan">
      <formula>75</formula>
    </cfRule>
    <cfRule type="cellIs" dxfId="109" priority="33" operator="greaterThan">
      <formula>80</formula>
    </cfRule>
  </conditionalFormatting>
  <conditionalFormatting sqref="J16 V16 AH16 AH28 V28 J28 J40 V40 AH40">
    <cfRule type="cellIs" dxfId="108" priority="29" operator="greaterThan">
      <formula>6000</formula>
    </cfRule>
  </conditionalFormatting>
  <conditionalFormatting sqref="AH38 V38 J38">
    <cfRule type="cellIs" dxfId="107" priority="26" operator="between">
      <formula>145</formula>
      <formula>150</formula>
    </cfRule>
    <cfRule type="cellIs" dxfId="106" priority="27" operator="lessThan">
      <formula>145</formula>
    </cfRule>
    <cfRule type="cellIs" dxfId="105" priority="28" operator="greaterThan">
      <formula>150</formula>
    </cfRule>
  </conditionalFormatting>
  <conditionalFormatting sqref="J40 V40 AH40 AH28 V28 J28 J16 V16 AH16">
    <cfRule type="cellIs" dxfId="104" priority="17" operator="lessThan">
      <formula>6000</formula>
    </cfRule>
  </conditionalFormatting>
  <conditionalFormatting sqref="A9 M9 Y9">
    <cfRule type="cellIs" dxfId="103" priority="11" operator="equal">
      <formula>8.76</formula>
    </cfRule>
    <cfRule type="cellIs" dxfId="102" priority="12" operator="equal">
      <formula>12.76</formula>
    </cfRule>
    <cfRule type="cellIs" dxfId="101" priority="13" operator="equal">
      <formula>12</formula>
    </cfRule>
    <cfRule type="cellIs" dxfId="100" priority="14" operator="equal">
      <formula>10.76</formula>
    </cfRule>
    <cfRule type="cellIs" dxfId="99" priority="15" operator="equal">
      <formula>10</formula>
    </cfRule>
    <cfRule type="cellIs" dxfId="98" priority="16" operator="equal">
      <formula>8</formula>
    </cfRule>
  </conditionalFormatting>
  <conditionalFormatting sqref="A21:J21 M21:V21 Y21:AH21 A33:J33 M33:V33 Y33:AH33">
    <cfRule type="cellIs" dxfId="97" priority="7" operator="equal">
      <formula>10.76</formula>
    </cfRule>
    <cfRule type="cellIs" dxfId="96" priority="8" operator="equal">
      <formula>10</formula>
    </cfRule>
    <cfRule type="cellIs" dxfId="95" priority="9" operator="equal">
      <formula>8.76</formula>
    </cfRule>
    <cfRule type="cellIs" dxfId="94" priority="10" operator="equal">
      <formula>8</formula>
    </cfRule>
  </conditionalFormatting>
  <conditionalFormatting sqref="A21:J21 M21:V21 Y21:AH21">
    <cfRule type="cellIs" dxfId="93" priority="6" operator="equal">
      <formula>12</formula>
    </cfRule>
  </conditionalFormatting>
  <conditionalFormatting sqref="Y33:AH33">
    <cfRule type="cellIs" dxfId="92" priority="5" operator="equal">
      <formula>12</formula>
    </cfRule>
  </conditionalFormatting>
  <conditionalFormatting sqref="A33:J33 M33:V33">
    <cfRule type="cellIs" dxfId="91" priority="4" operator="equal">
      <formula>12</formula>
    </cfRule>
  </conditionalFormatting>
  <conditionalFormatting sqref="V51 A21:J21 M21:V21 Y21:AH21">
    <cfRule type="cellIs" dxfId="90" priority="3" operator="equal">
      <formula>12.76</formula>
    </cfRule>
  </conditionalFormatting>
  <conditionalFormatting sqref="A33:J33 M33:V33 Y33:AH33">
    <cfRule type="cellIs" dxfId="89" priority="2" operator="equal">
      <formula>12.76</formula>
    </cfRule>
  </conditionalFormatting>
  <conditionalFormatting sqref="J12 V12 AH12 J24 V24 AH24 J36 V36 AH36">
    <cfRule type="cellIs" dxfId="88" priority="1" operator="lessThan">
      <formula>800</formula>
    </cfRule>
  </conditionalFormatting>
  <hyperlinks>
    <hyperlink ref="M45:Q45" location="'WM 1 F o S dW'!A1" display="Wandmontage 1 Flügel ohne Seitenteil bei durchlaufender Wand "/>
    <hyperlink ref="M47:Q47" location="'WM 1 F o S ndW'!A1" display="Wandmontage 1 Flügel ohne Seitenteil bei nicht durchlaufender Wand"/>
    <hyperlink ref="M48:Q48" location="'DM 1 F o S ndW'!A1" display="Deckenmontage 1 Flügel ohne Seitenteil bei nicht durchlaufender Wand"/>
    <hyperlink ref="M49:Q49" location="'DM 1 F m S dW'!A1" display="Deckenmontage 1 Flügel mit Seitenteil bei durchlaufender Wand"/>
    <hyperlink ref="M50:Q50" location="'DM 1 F m F ndW'!A1" display="Deckenmontage 1 Flügel mit Seitenteil bei nicht durchlaufender Wand"/>
    <hyperlink ref="U45" location="'WM 1 F o S dW'!A1" display="WM 1 F o S dW"/>
    <hyperlink ref="U47" location="'WM 1 F o S ndW'!A1" display="WM 1 F o S ndW"/>
    <hyperlink ref="U48" location="'DM 1 F o S ndW'!A1" display="DM 1 F o S ndW"/>
    <hyperlink ref="U49" location="'DM 1 F m S dW'!A1" display="DM 1 F m S dW"/>
    <hyperlink ref="U50" location="'DM 1 F m F ndW'!A1" display="DM 1 F m S ndW"/>
    <hyperlink ref="M44:T44" location="Startseite!A1" display="Startseite"/>
    <hyperlink ref="A8:J8" r:id="rId1" display="Slidetec optima 50"/>
    <hyperlink ref="M8:V8" r:id="rId2" display="Slidetec optima 50"/>
    <hyperlink ref="Y8:AH8" r:id="rId3" display="Slidetec optima 50"/>
    <hyperlink ref="A20:J20" r:id="rId4" display="Slidetec optima 80"/>
    <hyperlink ref="M20:V20" r:id="rId5" display="Slidetec optima 80"/>
    <hyperlink ref="Y20:AH20" r:id="rId6" display="Slidetec optima 80"/>
    <hyperlink ref="A32:J32" r:id="rId7" display="Slidetec optima 150"/>
    <hyperlink ref="M32:V32" r:id="rId8" display="Slidetec optima 150"/>
    <hyperlink ref="Y32:AH32" r:id="rId9" display="Slidetec optima 150"/>
    <hyperlink ref="B2" location="Startseite!A1" display="Startseite!A1"/>
    <hyperlink ref="E2" location="Startseite!A1" display="Startseite!A1"/>
    <hyperlink ref="H2" location="Startseite!A1" display="Startseite!A1"/>
    <hyperlink ref="B4" location="Startseite!A1" display="Startseite!A1"/>
    <hyperlink ref="E4" location="Startseite!A1" display="Startseite!A1"/>
    <hyperlink ref="H4" location="Startseite!A1" display="Startseite!A1"/>
    <hyperlink ref="A52:AH54" r:id="rId10" display="weitere Planungshilfen und Informationen finden Sie hier"/>
  </hyperlinks>
  <pageMargins left="0.7" right="0.7" top="0.78740157499999996" bottom="0.78740157499999996" header="0.3" footer="0.3"/>
  <pageSetup paperSize="9" orientation="portrait" r:id="rId11"/>
  <drawing r:id="rId12"/>
  <legacyDrawing r:id="rId13"/>
</worksheet>
</file>

<file path=xl/worksheets/sheet4.xml><?xml version="1.0" encoding="utf-8"?>
<worksheet xmlns="http://schemas.openxmlformats.org/spreadsheetml/2006/main" xmlns:r="http://schemas.openxmlformats.org/officeDocument/2006/relationships">
  <dimension ref="A2:AK60"/>
  <sheetViews>
    <sheetView showGridLines="0" topLeftCell="B1" zoomScaleNormal="100" workbookViewId="0">
      <selection activeCell="M55" sqref="M55:T55"/>
    </sheetView>
  </sheetViews>
  <sheetFormatPr baseColWidth="10" defaultRowHeight="11.25"/>
  <cols>
    <col min="1" max="1" width="5.7109375" style="14" customWidth="1"/>
    <col min="2" max="3" width="6.7109375" style="14" customWidth="1"/>
    <col min="4" max="4" width="4.7109375" style="14" customWidth="1"/>
    <col min="5" max="8" width="6.7109375" style="14" customWidth="1"/>
    <col min="9" max="9" width="5.7109375" style="14" customWidth="1"/>
    <col min="10" max="10" width="18.7109375" style="35" customWidth="1"/>
    <col min="11" max="11" width="6.7109375" style="14" customWidth="1"/>
    <col min="12" max="12" width="4.7109375" style="14" customWidth="1"/>
    <col min="13" max="13" width="5.7109375" style="14" customWidth="1"/>
    <col min="14" max="15" width="6.7109375" style="14" customWidth="1"/>
    <col min="16" max="16" width="4.7109375" style="14" customWidth="1"/>
    <col min="17" max="20" width="6.7109375" style="14" customWidth="1"/>
    <col min="21" max="21" width="5.7109375" style="14" customWidth="1"/>
    <col min="22" max="22" width="18.7109375" style="35" customWidth="1"/>
    <col min="23" max="23" width="6.7109375" style="14" customWidth="1"/>
    <col min="24" max="24" width="4.7109375" style="14" customWidth="1"/>
    <col min="25" max="25" width="5.7109375" style="14" customWidth="1"/>
    <col min="26" max="27" width="6.7109375" style="14" customWidth="1"/>
    <col min="28" max="28" width="4.7109375" style="14" customWidth="1"/>
    <col min="29" max="32" width="6.7109375" style="14" customWidth="1"/>
    <col min="33" max="33" width="5.7109375" style="14" customWidth="1"/>
    <col min="34" max="34" width="18.7109375" style="35" customWidth="1"/>
    <col min="35" max="35" width="6.7109375" style="14" customWidth="1"/>
    <col min="36" max="36" width="4.7109375" style="14" customWidth="1"/>
    <col min="37" max="16384" width="11.42578125" style="14"/>
  </cols>
  <sheetData>
    <row r="2" spans="1:37">
      <c r="A2" s="14" t="s">
        <v>10</v>
      </c>
      <c r="B2" s="106">
        <f>SUM(Startseite!G11)</f>
        <v>2030</v>
      </c>
      <c r="C2" s="107"/>
      <c r="D2" s="14" t="s">
        <v>11</v>
      </c>
      <c r="E2" s="106">
        <f>SUM(Startseite!G17)</f>
        <v>10</v>
      </c>
      <c r="F2" s="107"/>
      <c r="G2" s="14" t="s">
        <v>13</v>
      </c>
      <c r="H2" s="106">
        <f>SUM(Startseite!G19)</f>
        <v>80</v>
      </c>
      <c r="I2" s="107"/>
    </row>
    <row r="4" spans="1:37">
      <c r="A4" s="14" t="s">
        <v>9</v>
      </c>
      <c r="B4" s="106">
        <f>SUM(Startseite!G13)</f>
        <v>1750</v>
      </c>
      <c r="C4" s="107"/>
      <c r="D4" s="14" t="s">
        <v>12</v>
      </c>
      <c r="E4" s="106">
        <f>SUM(Startseite!G15)</f>
        <v>10</v>
      </c>
      <c r="F4" s="107"/>
      <c r="G4" s="14" t="s">
        <v>14</v>
      </c>
      <c r="H4" s="106">
        <f>SUM(Startseite!G21)</f>
        <v>60</v>
      </c>
      <c r="I4" s="107"/>
    </row>
    <row r="5" spans="1:37" ht="12" thickBot="1">
      <c r="B5" s="24"/>
      <c r="C5" s="25"/>
      <c r="D5" s="25"/>
      <c r="E5" s="24"/>
      <c r="F5" s="25"/>
      <c r="G5" s="25"/>
      <c r="H5" s="24"/>
    </row>
    <row r="6" spans="1:37" ht="12" thickBot="1">
      <c r="A6" s="94" t="s">
        <v>47</v>
      </c>
      <c r="B6" s="95"/>
      <c r="C6" s="95"/>
      <c r="D6" s="95"/>
      <c r="E6" s="95"/>
      <c r="F6" s="95"/>
      <c r="G6" s="95"/>
      <c r="H6" s="95"/>
      <c r="I6" s="95"/>
      <c r="J6" s="96"/>
      <c r="K6" s="26"/>
      <c r="M6" s="97" t="s">
        <v>48</v>
      </c>
      <c r="N6" s="98"/>
      <c r="O6" s="98"/>
      <c r="P6" s="98"/>
      <c r="Q6" s="98"/>
      <c r="R6" s="98"/>
      <c r="S6" s="98"/>
      <c r="T6" s="98"/>
      <c r="U6" s="98"/>
      <c r="V6" s="99"/>
      <c r="Y6" s="97" t="s">
        <v>49</v>
      </c>
      <c r="Z6" s="98"/>
      <c r="AA6" s="98"/>
      <c r="AB6" s="98"/>
      <c r="AC6" s="98"/>
      <c r="AD6" s="98"/>
      <c r="AE6" s="98"/>
      <c r="AF6" s="98"/>
      <c r="AG6" s="98"/>
      <c r="AH6" s="99"/>
    </row>
    <row r="7" spans="1:37" ht="12" thickBot="1">
      <c r="A7" s="17"/>
      <c r="B7" s="18"/>
      <c r="C7" s="18"/>
      <c r="D7" s="18"/>
      <c r="E7" s="18"/>
      <c r="F7" s="18"/>
      <c r="G7" s="18"/>
      <c r="H7" s="18"/>
      <c r="I7" s="18"/>
      <c r="J7" s="36"/>
      <c r="M7" s="17"/>
      <c r="N7" s="18"/>
      <c r="O7" s="18"/>
      <c r="P7" s="18"/>
      <c r="Q7" s="18"/>
      <c r="R7" s="18"/>
      <c r="S7" s="18"/>
      <c r="T7" s="18"/>
      <c r="U7" s="18"/>
      <c r="V7" s="36"/>
      <c r="Y7" s="17"/>
      <c r="Z7" s="18"/>
      <c r="AA7" s="18"/>
      <c r="AB7" s="89" t="s">
        <v>15</v>
      </c>
      <c r="AC7" s="90"/>
      <c r="AD7" s="90"/>
      <c r="AE7" s="90"/>
      <c r="AF7" s="90"/>
      <c r="AG7" s="90"/>
      <c r="AH7" s="90"/>
      <c r="AI7" s="90"/>
      <c r="AJ7" s="90"/>
      <c r="AK7" s="91"/>
    </row>
    <row r="8" spans="1:37" ht="15" customHeight="1">
      <c r="A8" s="89" t="s">
        <v>15</v>
      </c>
      <c r="B8" s="90"/>
      <c r="C8" s="90"/>
      <c r="D8" s="90"/>
      <c r="E8" s="90"/>
      <c r="F8" s="90"/>
      <c r="G8" s="90"/>
      <c r="H8" s="90"/>
      <c r="I8" s="90"/>
      <c r="J8" s="91"/>
      <c r="M8" s="89" t="s">
        <v>15</v>
      </c>
      <c r="N8" s="90"/>
      <c r="O8" s="90"/>
      <c r="P8" s="90"/>
      <c r="Q8" s="90"/>
      <c r="R8" s="90"/>
      <c r="S8" s="90"/>
      <c r="T8" s="90"/>
      <c r="U8" s="90"/>
      <c r="V8" s="91"/>
      <c r="Y8" s="89" t="s">
        <v>15</v>
      </c>
      <c r="Z8" s="90"/>
      <c r="AA8" s="90"/>
      <c r="AB8" s="90"/>
      <c r="AC8" s="90"/>
      <c r="AD8" s="90"/>
      <c r="AE8" s="90"/>
      <c r="AF8" s="90"/>
      <c r="AG8" s="90"/>
      <c r="AH8" s="91"/>
    </row>
    <row r="9" spans="1:37">
      <c r="A9" s="113">
        <f>E4</f>
        <v>10</v>
      </c>
      <c r="B9" s="114"/>
      <c r="C9" s="114"/>
      <c r="D9" s="114"/>
      <c r="E9" s="114"/>
      <c r="F9" s="114"/>
      <c r="G9" s="114"/>
      <c r="H9" s="114"/>
      <c r="I9" s="114"/>
      <c r="J9" s="115"/>
      <c r="M9" s="113">
        <f>E4</f>
        <v>10</v>
      </c>
      <c r="N9" s="114"/>
      <c r="O9" s="114"/>
      <c r="P9" s="114"/>
      <c r="Q9" s="114"/>
      <c r="R9" s="114"/>
      <c r="S9" s="114"/>
      <c r="T9" s="114"/>
      <c r="U9" s="114"/>
      <c r="V9" s="115"/>
      <c r="Y9" s="113">
        <f>E4</f>
        <v>10</v>
      </c>
      <c r="Z9" s="114"/>
      <c r="AA9" s="114"/>
      <c r="AB9" s="114"/>
      <c r="AC9" s="114"/>
      <c r="AD9" s="114"/>
      <c r="AE9" s="114"/>
      <c r="AF9" s="114"/>
      <c r="AG9" s="114"/>
      <c r="AH9" s="115"/>
    </row>
    <row r="10" spans="1:37">
      <c r="A10" s="19" t="s">
        <v>19</v>
      </c>
      <c r="B10" s="92" t="s">
        <v>84</v>
      </c>
      <c r="C10" s="92"/>
      <c r="D10" s="92"/>
      <c r="E10" s="92"/>
      <c r="F10" s="92"/>
      <c r="G10" s="92"/>
      <c r="H10" s="16"/>
      <c r="I10" s="19" t="s">
        <v>19</v>
      </c>
      <c r="J10" s="65">
        <f>B2+E2+35</f>
        <v>2075</v>
      </c>
      <c r="M10" s="19" t="s">
        <v>19</v>
      </c>
      <c r="N10" s="92" t="s">
        <v>84</v>
      </c>
      <c r="O10" s="92"/>
      <c r="P10" s="92"/>
      <c r="Q10" s="92"/>
      <c r="R10" s="92"/>
      <c r="S10" s="92"/>
      <c r="T10" s="16"/>
      <c r="U10" s="19" t="s">
        <v>18</v>
      </c>
      <c r="V10" s="65">
        <f>B2+E2+35</f>
        <v>2075</v>
      </c>
      <c r="Y10" s="19" t="s">
        <v>19</v>
      </c>
      <c r="Z10" s="92" t="s">
        <v>84</v>
      </c>
      <c r="AA10" s="92"/>
      <c r="AB10" s="92"/>
      <c r="AC10" s="92"/>
      <c r="AD10" s="92"/>
      <c r="AE10" s="92"/>
      <c r="AF10" s="16"/>
      <c r="AG10" s="19" t="s">
        <v>19</v>
      </c>
      <c r="AH10" s="65">
        <f>B2+E2+35</f>
        <v>2075</v>
      </c>
    </row>
    <row r="11" spans="1:37">
      <c r="A11" s="17"/>
      <c r="B11" s="18"/>
      <c r="C11" s="18"/>
      <c r="D11" s="18"/>
      <c r="E11" s="18"/>
      <c r="F11" s="18"/>
      <c r="G11" s="18"/>
      <c r="H11" s="18"/>
      <c r="I11" s="18"/>
      <c r="J11" s="36"/>
      <c r="M11" s="17"/>
      <c r="N11" s="18"/>
      <c r="O11" s="18"/>
      <c r="P11" s="18"/>
      <c r="Q11" s="18"/>
      <c r="R11" s="18"/>
      <c r="S11" s="18"/>
      <c r="T11" s="18"/>
      <c r="U11" s="18"/>
      <c r="V11" s="36"/>
      <c r="Y11" s="17"/>
      <c r="Z11" s="18"/>
      <c r="AA11" s="18"/>
      <c r="AB11" s="18"/>
      <c r="AC11" s="18"/>
      <c r="AD11" s="18"/>
      <c r="AE11" s="18"/>
      <c r="AF11" s="18"/>
      <c r="AG11" s="18"/>
      <c r="AH11" s="36"/>
    </row>
    <row r="12" spans="1:37">
      <c r="A12" s="19" t="s">
        <v>18</v>
      </c>
      <c r="B12" s="92" t="s">
        <v>87</v>
      </c>
      <c r="C12" s="92"/>
      <c r="D12" s="92"/>
      <c r="E12" s="92"/>
      <c r="F12" s="92"/>
      <c r="G12" s="92"/>
      <c r="H12" s="16"/>
      <c r="I12" s="19" t="s">
        <v>18</v>
      </c>
      <c r="J12" s="65">
        <f>J10-10-10.5</f>
        <v>2054.5</v>
      </c>
      <c r="M12" s="19" t="s">
        <v>18</v>
      </c>
      <c r="N12" s="92" t="s">
        <v>87</v>
      </c>
      <c r="O12" s="92"/>
      <c r="P12" s="92"/>
      <c r="Q12" s="92"/>
      <c r="R12" s="92"/>
      <c r="S12" s="92"/>
      <c r="T12" s="23"/>
      <c r="U12" s="19" t="s">
        <v>18</v>
      </c>
      <c r="V12" s="65">
        <f>V10-10-10.5</f>
        <v>2054.5</v>
      </c>
      <c r="Y12" s="19" t="s">
        <v>18</v>
      </c>
      <c r="Z12" s="92" t="s">
        <v>87</v>
      </c>
      <c r="AA12" s="92"/>
      <c r="AB12" s="92"/>
      <c r="AC12" s="92"/>
      <c r="AD12" s="92"/>
      <c r="AE12" s="92"/>
      <c r="AF12" s="23"/>
      <c r="AG12" s="19" t="s">
        <v>18</v>
      </c>
      <c r="AH12" s="65">
        <f>AH10-10-10.5</f>
        <v>2054.5</v>
      </c>
    </row>
    <row r="13" spans="1:37">
      <c r="A13" s="17"/>
      <c r="B13" s="18"/>
      <c r="C13" s="18"/>
      <c r="D13" s="18"/>
      <c r="E13" s="18"/>
      <c r="F13" s="18"/>
      <c r="G13" s="18"/>
      <c r="H13" s="18"/>
      <c r="I13" s="18"/>
      <c r="J13" s="36"/>
      <c r="M13" s="17"/>
      <c r="N13" s="18"/>
      <c r="O13" s="18"/>
      <c r="P13" s="18"/>
      <c r="Q13" s="18"/>
      <c r="R13" s="18"/>
      <c r="S13" s="18"/>
      <c r="T13" s="18"/>
      <c r="U13" s="18"/>
      <c r="V13" s="36"/>
      <c r="Y13" s="17"/>
      <c r="Z13" s="18"/>
      <c r="AA13" s="18"/>
      <c r="AB13" s="18"/>
      <c r="AC13" s="18"/>
      <c r="AD13" s="18"/>
      <c r="AE13" s="18"/>
      <c r="AF13" s="18"/>
      <c r="AG13" s="18"/>
      <c r="AH13" s="36"/>
    </row>
    <row r="14" spans="1:37">
      <c r="A14" s="19" t="s">
        <v>22</v>
      </c>
      <c r="B14" s="92" t="s">
        <v>50</v>
      </c>
      <c r="C14" s="92"/>
      <c r="D14" s="92"/>
      <c r="E14" s="92"/>
      <c r="F14" s="92"/>
      <c r="G14" s="92"/>
      <c r="H14" s="16"/>
      <c r="I14" s="19" t="s">
        <v>22</v>
      </c>
      <c r="J14" s="65">
        <f>B4+50-4</f>
        <v>1796</v>
      </c>
      <c r="M14" s="19" t="s">
        <v>22</v>
      </c>
      <c r="N14" s="92" t="s">
        <v>50</v>
      </c>
      <c r="O14" s="92"/>
      <c r="P14" s="92"/>
      <c r="Q14" s="92"/>
      <c r="R14" s="92"/>
      <c r="S14" s="92"/>
      <c r="T14" s="23"/>
      <c r="U14" s="19" t="s">
        <v>22</v>
      </c>
      <c r="V14" s="65">
        <f>B4+50-4</f>
        <v>1796</v>
      </c>
      <c r="Y14" s="19" t="s">
        <v>22</v>
      </c>
      <c r="Z14" s="92" t="s">
        <v>50</v>
      </c>
      <c r="AA14" s="92"/>
      <c r="AB14" s="92"/>
      <c r="AC14" s="92"/>
      <c r="AD14" s="92"/>
      <c r="AE14" s="92"/>
      <c r="AF14" s="23"/>
      <c r="AG14" s="19" t="s">
        <v>22</v>
      </c>
      <c r="AH14" s="65">
        <f>B4+50-4</f>
        <v>1796</v>
      </c>
    </row>
    <row r="15" spans="1:37">
      <c r="A15" s="17"/>
      <c r="B15" s="18"/>
      <c r="C15" s="18"/>
      <c r="D15" s="18"/>
      <c r="E15" s="18"/>
      <c r="F15" s="18"/>
      <c r="G15" s="18"/>
      <c r="H15" s="18"/>
      <c r="I15" s="18"/>
      <c r="J15" s="36"/>
      <c r="M15" s="17"/>
      <c r="N15" s="18"/>
      <c r="O15" s="18"/>
      <c r="P15" s="18"/>
      <c r="Q15" s="18"/>
      <c r="R15" s="18"/>
      <c r="S15" s="18"/>
      <c r="T15" s="18"/>
      <c r="U15" s="18"/>
      <c r="V15" s="36"/>
      <c r="Y15" s="17"/>
      <c r="Z15" s="18"/>
      <c r="AA15" s="18"/>
      <c r="AB15" s="18"/>
      <c r="AC15" s="18"/>
      <c r="AD15" s="18"/>
      <c r="AE15" s="18"/>
      <c r="AF15" s="18"/>
      <c r="AG15" s="18"/>
      <c r="AH15" s="36"/>
    </row>
    <row r="16" spans="1:37">
      <c r="A16" s="19" t="s">
        <v>24</v>
      </c>
      <c r="B16" s="92" t="s">
        <v>25</v>
      </c>
      <c r="C16" s="92"/>
      <c r="D16" s="92"/>
      <c r="E16" s="92"/>
      <c r="F16" s="92"/>
      <c r="G16" s="92"/>
      <c r="H16" s="16"/>
      <c r="I16" s="19" t="s">
        <v>24</v>
      </c>
      <c r="J16" s="67">
        <f>J12*J14*E4*0.0000025</f>
        <v>92.247050000000002</v>
      </c>
      <c r="M16" s="19" t="s">
        <v>24</v>
      </c>
      <c r="N16" s="92" t="s">
        <v>25</v>
      </c>
      <c r="O16" s="92"/>
      <c r="P16" s="92"/>
      <c r="Q16" s="92"/>
      <c r="R16" s="92"/>
      <c r="S16" s="92"/>
      <c r="T16" s="23"/>
      <c r="U16" s="19" t="s">
        <v>24</v>
      </c>
      <c r="V16" s="67">
        <f>V12*V14*E4*0.0000025</f>
        <v>92.247050000000002</v>
      </c>
      <c r="Y16" s="19" t="s">
        <v>24</v>
      </c>
      <c r="Z16" s="92" t="s">
        <v>25</v>
      </c>
      <c r="AA16" s="92"/>
      <c r="AB16" s="92"/>
      <c r="AC16" s="92"/>
      <c r="AD16" s="92"/>
      <c r="AE16" s="92"/>
      <c r="AF16" s="23"/>
      <c r="AG16" s="19" t="s">
        <v>24</v>
      </c>
      <c r="AH16" s="67">
        <f>AH12*AH14*E4*0.0000025</f>
        <v>92.247050000000002</v>
      </c>
    </row>
    <row r="17" spans="1:34">
      <c r="A17" s="17"/>
      <c r="B17" s="18"/>
      <c r="C17" s="18"/>
      <c r="D17" s="18"/>
      <c r="E17" s="18"/>
      <c r="F17" s="18"/>
      <c r="G17" s="18"/>
      <c r="H17" s="18"/>
      <c r="I17" s="18"/>
      <c r="J17" s="36"/>
      <c r="M17" s="17"/>
      <c r="N17" s="18"/>
      <c r="O17" s="18"/>
      <c r="P17" s="18"/>
      <c r="Q17" s="18"/>
      <c r="R17" s="18"/>
      <c r="S17" s="18"/>
      <c r="T17" s="18"/>
      <c r="U17" s="18"/>
      <c r="V17" s="36"/>
      <c r="Y17" s="17"/>
      <c r="Z17" s="18"/>
      <c r="AA17" s="18"/>
      <c r="AB17" s="18"/>
      <c r="AC17" s="18"/>
      <c r="AD17" s="18"/>
      <c r="AE17" s="18"/>
      <c r="AF17" s="18"/>
      <c r="AG17" s="18"/>
      <c r="AH17" s="36"/>
    </row>
    <row r="18" spans="1:34">
      <c r="A18" s="19" t="s">
        <v>26</v>
      </c>
      <c r="B18" s="92" t="s">
        <v>51</v>
      </c>
      <c r="C18" s="92"/>
      <c r="D18" s="92"/>
      <c r="E18" s="92"/>
      <c r="F18" s="92"/>
      <c r="G18" s="92"/>
      <c r="H18" s="16"/>
      <c r="I18" s="19" t="s">
        <v>26</v>
      </c>
      <c r="J18" s="65">
        <f>J14+B4</f>
        <v>3546</v>
      </c>
      <c r="M18" s="19" t="s">
        <v>26</v>
      </c>
      <c r="N18" s="92" t="s">
        <v>52</v>
      </c>
      <c r="O18" s="92"/>
      <c r="P18" s="92"/>
      <c r="Q18" s="92"/>
      <c r="R18" s="92"/>
      <c r="S18" s="92"/>
      <c r="T18" s="23"/>
      <c r="U18" s="19" t="s">
        <v>26</v>
      </c>
      <c r="V18" s="65">
        <f>V14+B4-H2+4</f>
        <v>3470</v>
      </c>
      <c r="Y18" s="19" t="s">
        <v>26</v>
      </c>
      <c r="Z18" s="92" t="s">
        <v>54</v>
      </c>
      <c r="AA18" s="92"/>
      <c r="AB18" s="92"/>
      <c r="AC18" s="92"/>
      <c r="AD18" s="92"/>
      <c r="AE18" s="92"/>
      <c r="AF18" s="23"/>
      <c r="AG18" s="19" t="s">
        <v>26</v>
      </c>
      <c r="AH18" s="65">
        <f>AH14+B4-H2-H4+4</f>
        <v>3410</v>
      </c>
    </row>
    <row r="19" spans="1:34">
      <c r="A19" s="17"/>
      <c r="B19" s="18"/>
      <c r="C19" s="18"/>
      <c r="D19" s="18"/>
      <c r="E19" s="18"/>
      <c r="F19" s="18"/>
      <c r="G19" s="18"/>
      <c r="H19" s="18"/>
      <c r="I19" s="18"/>
      <c r="J19" s="36"/>
      <c r="M19" s="17"/>
      <c r="N19" s="18"/>
      <c r="O19" s="18"/>
      <c r="P19" s="18"/>
      <c r="Q19" s="18"/>
      <c r="R19" s="18"/>
      <c r="S19" s="18"/>
      <c r="T19" s="18"/>
      <c r="U19" s="18"/>
      <c r="V19" s="36"/>
      <c r="Y19" s="17"/>
      <c r="Z19" s="18"/>
      <c r="AA19" s="18"/>
      <c r="AB19" s="18"/>
      <c r="AC19" s="18"/>
      <c r="AD19" s="18"/>
      <c r="AE19" s="18"/>
      <c r="AF19" s="18"/>
      <c r="AG19" s="18"/>
      <c r="AH19" s="36"/>
    </row>
    <row r="20" spans="1:34" ht="12" thickBot="1">
      <c r="A20" s="20" t="s">
        <v>28</v>
      </c>
      <c r="B20" s="93" t="s">
        <v>2</v>
      </c>
      <c r="C20" s="93"/>
      <c r="D20" s="93"/>
      <c r="E20" s="93"/>
      <c r="F20" s="93"/>
      <c r="G20" s="93"/>
      <c r="H20" s="22"/>
      <c r="I20" s="20" t="s">
        <v>28</v>
      </c>
      <c r="J20" s="66">
        <f>B4</f>
        <v>1750</v>
      </c>
      <c r="M20" s="20" t="s">
        <v>28</v>
      </c>
      <c r="N20" s="93" t="s">
        <v>53</v>
      </c>
      <c r="O20" s="93"/>
      <c r="P20" s="93"/>
      <c r="Q20" s="93"/>
      <c r="R20" s="93"/>
      <c r="S20" s="93"/>
      <c r="T20" s="27"/>
      <c r="U20" s="20" t="s">
        <v>28</v>
      </c>
      <c r="V20" s="66">
        <f>B4-H2+4</f>
        <v>1674</v>
      </c>
      <c r="Y20" s="20" t="s">
        <v>28</v>
      </c>
      <c r="Z20" s="93" t="s">
        <v>55</v>
      </c>
      <c r="AA20" s="93"/>
      <c r="AB20" s="93"/>
      <c r="AC20" s="93"/>
      <c r="AD20" s="93"/>
      <c r="AE20" s="93"/>
      <c r="AF20" s="27"/>
      <c r="AG20" s="20" t="s">
        <v>28</v>
      </c>
      <c r="AH20" s="66">
        <f>B4-H2-H4-30</f>
        <v>1580</v>
      </c>
    </row>
    <row r="21" spans="1:34" ht="12" thickBot="1">
      <c r="A21" s="17"/>
      <c r="B21" s="18"/>
      <c r="C21" s="18"/>
      <c r="D21" s="18"/>
      <c r="E21" s="18"/>
      <c r="F21" s="18"/>
      <c r="G21" s="18"/>
      <c r="H21" s="18"/>
      <c r="I21" s="18"/>
      <c r="J21" s="36"/>
      <c r="M21" s="17"/>
      <c r="N21" s="18"/>
      <c r="O21" s="18"/>
      <c r="P21" s="18"/>
      <c r="Q21" s="18"/>
      <c r="R21" s="18"/>
      <c r="S21" s="18"/>
      <c r="T21" s="18"/>
      <c r="U21" s="18"/>
      <c r="V21" s="36"/>
      <c r="Y21" s="17"/>
      <c r="Z21" s="18"/>
      <c r="AA21" s="18"/>
      <c r="AB21" s="18"/>
      <c r="AC21" s="18"/>
      <c r="AD21" s="18"/>
      <c r="AE21" s="18"/>
      <c r="AF21" s="18"/>
      <c r="AG21" s="18"/>
      <c r="AH21" s="36"/>
    </row>
    <row r="22" spans="1:34" ht="15" customHeight="1">
      <c r="A22" s="89" t="s">
        <v>16</v>
      </c>
      <c r="B22" s="90"/>
      <c r="C22" s="90"/>
      <c r="D22" s="90"/>
      <c r="E22" s="90"/>
      <c r="F22" s="90"/>
      <c r="G22" s="90"/>
      <c r="H22" s="90"/>
      <c r="I22" s="90"/>
      <c r="J22" s="91"/>
      <c r="M22" s="89" t="s">
        <v>16</v>
      </c>
      <c r="N22" s="90"/>
      <c r="O22" s="90"/>
      <c r="P22" s="90"/>
      <c r="Q22" s="90"/>
      <c r="R22" s="90"/>
      <c r="S22" s="90"/>
      <c r="T22" s="90"/>
      <c r="U22" s="90"/>
      <c r="V22" s="91"/>
      <c r="Y22" s="89" t="s">
        <v>16</v>
      </c>
      <c r="Z22" s="90"/>
      <c r="AA22" s="90"/>
      <c r="AB22" s="90"/>
      <c r="AC22" s="90"/>
      <c r="AD22" s="90"/>
      <c r="AE22" s="90"/>
      <c r="AF22" s="90"/>
      <c r="AG22" s="90"/>
      <c r="AH22" s="91"/>
    </row>
    <row r="23" spans="1:34">
      <c r="A23" s="113">
        <f>E4</f>
        <v>10</v>
      </c>
      <c r="B23" s="114"/>
      <c r="C23" s="114"/>
      <c r="D23" s="114"/>
      <c r="E23" s="114"/>
      <c r="F23" s="114"/>
      <c r="G23" s="114"/>
      <c r="H23" s="114"/>
      <c r="I23" s="114"/>
      <c r="J23" s="115"/>
      <c r="M23" s="113">
        <f>E4</f>
        <v>10</v>
      </c>
      <c r="N23" s="114"/>
      <c r="O23" s="114"/>
      <c r="P23" s="114"/>
      <c r="Q23" s="114"/>
      <c r="R23" s="114"/>
      <c r="S23" s="114"/>
      <c r="T23" s="114"/>
      <c r="U23" s="114"/>
      <c r="V23" s="115"/>
      <c r="Y23" s="113">
        <f>E4</f>
        <v>10</v>
      </c>
      <c r="Z23" s="114"/>
      <c r="AA23" s="114"/>
      <c r="AB23" s="114"/>
      <c r="AC23" s="114"/>
      <c r="AD23" s="114"/>
      <c r="AE23" s="114"/>
      <c r="AF23" s="114"/>
      <c r="AG23" s="114"/>
      <c r="AH23" s="115"/>
    </row>
    <row r="24" spans="1:34">
      <c r="A24" s="19" t="s">
        <v>19</v>
      </c>
      <c r="B24" s="92" t="s">
        <v>29</v>
      </c>
      <c r="C24" s="92"/>
      <c r="D24" s="92"/>
      <c r="E24" s="92"/>
      <c r="F24" s="92"/>
      <c r="G24" s="92"/>
      <c r="H24" s="16"/>
      <c r="I24" s="19" t="s">
        <v>19</v>
      </c>
      <c r="J24" s="65">
        <f>B2+E2+35</f>
        <v>2075</v>
      </c>
      <c r="M24" s="19" t="s">
        <v>19</v>
      </c>
      <c r="N24" s="92" t="s">
        <v>29</v>
      </c>
      <c r="O24" s="92"/>
      <c r="P24" s="92"/>
      <c r="Q24" s="92"/>
      <c r="R24" s="92"/>
      <c r="S24" s="92"/>
      <c r="T24" s="16"/>
      <c r="U24" s="19" t="s">
        <v>19</v>
      </c>
      <c r="V24" s="65">
        <f>B2+E2+35</f>
        <v>2075</v>
      </c>
      <c r="Y24" s="19" t="s">
        <v>19</v>
      </c>
      <c r="Z24" s="92" t="s">
        <v>29</v>
      </c>
      <c r="AA24" s="92"/>
      <c r="AB24" s="92"/>
      <c r="AC24" s="92"/>
      <c r="AD24" s="92"/>
      <c r="AE24" s="92"/>
      <c r="AF24" s="16"/>
      <c r="AG24" s="19" t="s">
        <v>19</v>
      </c>
      <c r="AH24" s="65">
        <f>B2+E2+35</f>
        <v>2075</v>
      </c>
    </row>
    <row r="25" spans="1:34">
      <c r="A25" s="17"/>
      <c r="B25" s="18"/>
      <c r="C25" s="18"/>
      <c r="D25" s="18"/>
      <c r="E25" s="18"/>
      <c r="F25" s="18"/>
      <c r="G25" s="18"/>
      <c r="H25" s="18"/>
      <c r="I25" s="18"/>
      <c r="J25" s="36"/>
      <c r="M25" s="17"/>
      <c r="N25" s="18"/>
      <c r="O25" s="18"/>
      <c r="P25" s="18"/>
      <c r="Q25" s="18"/>
      <c r="R25" s="18"/>
      <c r="S25" s="18"/>
      <c r="T25" s="18"/>
      <c r="U25" s="18"/>
      <c r="V25" s="36"/>
      <c r="Y25" s="17"/>
      <c r="Z25" s="18"/>
      <c r="AA25" s="18"/>
      <c r="AB25" s="18"/>
      <c r="AC25" s="18"/>
      <c r="AD25" s="18"/>
      <c r="AE25" s="18"/>
      <c r="AF25" s="18"/>
      <c r="AG25" s="18"/>
      <c r="AH25" s="36"/>
    </row>
    <row r="26" spans="1:34">
      <c r="A26" s="19" t="s">
        <v>18</v>
      </c>
      <c r="B26" s="92" t="s">
        <v>30</v>
      </c>
      <c r="C26" s="92"/>
      <c r="D26" s="92"/>
      <c r="E26" s="92"/>
      <c r="F26" s="92"/>
      <c r="G26" s="92"/>
      <c r="H26" s="16"/>
      <c r="I26" s="19" t="s">
        <v>18</v>
      </c>
      <c r="J26" s="65">
        <f>J24-10-11</f>
        <v>2054</v>
      </c>
      <c r="M26" s="19" t="s">
        <v>18</v>
      </c>
      <c r="N26" s="92" t="s">
        <v>30</v>
      </c>
      <c r="O26" s="92"/>
      <c r="P26" s="92"/>
      <c r="Q26" s="92"/>
      <c r="R26" s="92"/>
      <c r="S26" s="92"/>
      <c r="T26" s="23"/>
      <c r="U26" s="19" t="s">
        <v>18</v>
      </c>
      <c r="V26" s="65">
        <f>V24-10-11</f>
        <v>2054</v>
      </c>
      <c r="Y26" s="19" t="s">
        <v>18</v>
      </c>
      <c r="Z26" s="92" t="s">
        <v>30</v>
      </c>
      <c r="AA26" s="92"/>
      <c r="AB26" s="92"/>
      <c r="AC26" s="92"/>
      <c r="AD26" s="92"/>
      <c r="AE26" s="92"/>
      <c r="AF26" s="23"/>
      <c r="AG26" s="19" t="s">
        <v>18</v>
      </c>
      <c r="AH26" s="65">
        <f>AH24-10-11</f>
        <v>2054</v>
      </c>
    </row>
    <row r="27" spans="1:34">
      <c r="A27" s="17"/>
      <c r="B27" s="18"/>
      <c r="C27" s="18"/>
      <c r="D27" s="18"/>
      <c r="E27" s="18"/>
      <c r="F27" s="18"/>
      <c r="G27" s="18"/>
      <c r="H27" s="18"/>
      <c r="I27" s="18"/>
      <c r="J27" s="36"/>
      <c r="M27" s="17"/>
      <c r="N27" s="18"/>
      <c r="O27" s="18"/>
      <c r="P27" s="18"/>
      <c r="Q27" s="18"/>
      <c r="R27" s="18"/>
      <c r="S27" s="18"/>
      <c r="T27" s="18"/>
      <c r="U27" s="18"/>
      <c r="V27" s="36"/>
      <c r="Y27" s="17"/>
      <c r="Z27" s="18"/>
      <c r="AA27" s="18"/>
      <c r="AB27" s="18"/>
      <c r="AC27" s="18"/>
      <c r="AD27" s="18"/>
      <c r="AE27" s="18"/>
      <c r="AF27" s="18"/>
      <c r="AG27" s="18"/>
      <c r="AH27" s="36"/>
    </row>
    <row r="28" spans="1:34">
      <c r="A28" s="19" t="s">
        <v>22</v>
      </c>
      <c r="B28" s="92" t="s">
        <v>50</v>
      </c>
      <c r="C28" s="92"/>
      <c r="D28" s="92"/>
      <c r="E28" s="92"/>
      <c r="F28" s="92"/>
      <c r="G28" s="92"/>
      <c r="H28" s="16"/>
      <c r="I28" s="19" t="s">
        <v>22</v>
      </c>
      <c r="J28" s="65">
        <f>B4+50-4</f>
        <v>1796</v>
      </c>
      <c r="M28" s="19" t="s">
        <v>22</v>
      </c>
      <c r="N28" s="92" t="s">
        <v>50</v>
      </c>
      <c r="O28" s="92"/>
      <c r="P28" s="92"/>
      <c r="Q28" s="92"/>
      <c r="R28" s="92"/>
      <c r="S28" s="92"/>
      <c r="T28" s="23"/>
      <c r="U28" s="19" t="s">
        <v>22</v>
      </c>
      <c r="V28" s="65">
        <f>B4+50-4</f>
        <v>1796</v>
      </c>
      <c r="Y28" s="19" t="s">
        <v>22</v>
      </c>
      <c r="Z28" s="92" t="s">
        <v>50</v>
      </c>
      <c r="AA28" s="92"/>
      <c r="AB28" s="92"/>
      <c r="AC28" s="92"/>
      <c r="AD28" s="92"/>
      <c r="AE28" s="92"/>
      <c r="AF28" s="23"/>
      <c r="AG28" s="19" t="s">
        <v>22</v>
      </c>
      <c r="AH28" s="65">
        <f>B4+50-4</f>
        <v>1796</v>
      </c>
    </row>
    <row r="29" spans="1:34">
      <c r="A29" s="17"/>
      <c r="B29" s="18"/>
      <c r="C29" s="18"/>
      <c r="D29" s="18"/>
      <c r="E29" s="18"/>
      <c r="F29" s="18"/>
      <c r="G29" s="18"/>
      <c r="H29" s="18"/>
      <c r="I29" s="18"/>
      <c r="J29" s="36"/>
      <c r="M29" s="17"/>
      <c r="N29" s="18"/>
      <c r="O29" s="18"/>
      <c r="P29" s="18"/>
      <c r="Q29" s="18"/>
      <c r="R29" s="18"/>
      <c r="S29" s="18"/>
      <c r="T29" s="18"/>
      <c r="U29" s="18"/>
      <c r="V29" s="36"/>
      <c r="Y29" s="17"/>
      <c r="Z29" s="18"/>
      <c r="AA29" s="18"/>
      <c r="AB29" s="18"/>
      <c r="AC29" s="18"/>
      <c r="AD29" s="18"/>
      <c r="AE29" s="18"/>
      <c r="AF29" s="18"/>
      <c r="AG29" s="18"/>
      <c r="AH29" s="36"/>
    </row>
    <row r="30" spans="1:34">
      <c r="A30" s="19" t="s">
        <v>24</v>
      </c>
      <c r="B30" s="92" t="s">
        <v>25</v>
      </c>
      <c r="C30" s="92"/>
      <c r="D30" s="92"/>
      <c r="E30" s="92"/>
      <c r="F30" s="92"/>
      <c r="G30" s="92"/>
      <c r="H30" s="23"/>
      <c r="I30" s="19" t="s">
        <v>24</v>
      </c>
      <c r="J30" s="67">
        <f>J26*J28*E4*0.0000025</f>
        <v>92.224600000000009</v>
      </c>
      <c r="M30" s="19" t="s">
        <v>24</v>
      </c>
      <c r="N30" s="92" t="s">
        <v>25</v>
      </c>
      <c r="O30" s="92"/>
      <c r="P30" s="92"/>
      <c r="Q30" s="92"/>
      <c r="R30" s="92"/>
      <c r="S30" s="92"/>
      <c r="T30" s="23"/>
      <c r="U30" s="19" t="s">
        <v>24</v>
      </c>
      <c r="V30" s="67">
        <f>V26*V28*E4*0.0000025</f>
        <v>92.224600000000009</v>
      </c>
      <c r="Y30" s="19" t="s">
        <v>24</v>
      </c>
      <c r="Z30" s="92" t="s">
        <v>25</v>
      </c>
      <c r="AA30" s="92"/>
      <c r="AB30" s="92"/>
      <c r="AC30" s="92"/>
      <c r="AD30" s="92"/>
      <c r="AE30" s="92"/>
      <c r="AF30" s="23"/>
      <c r="AG30" s="19" t="s">
        <v>24</v>
      </c>
      <c r="AH30" s="67">
        <f>AH26*AH28*E4*0.0000025</f>
        <v>92.224600000000009</v>
      </c>
    </row>
    <row r="31" spans="1:34">
      <c r="A31" s="17"/>
      <c r="B31" s="18"/>
      <c r="C31" s="18"/>
      <c r="D31" s="18"/>
      <c r="E31" s="18"/>
      <c r="F31" s="18"/>
      <c r="G31" s="18"/>
      <c r="H31" s="18"/>
      <c r="I31" s="18"/>
      <c r="J31" s="36"/>
      <c r="M31" s="17"/>
      <c r="N31" s="18"/>
      <c r="O31" s="18"/>
      <c r="P31" s="18"/>
      <c r="Q31" s="18"/>
      <c r="R31" s="18"/>
      <c r="S31" s="18"/>
      <c r="T31" s="18"/>
      <c r="U31" s="18"/>
      <c r="V31" s="36"/>
      <c r="Y31" s="17"/>
      <c r="Z31" s="18"/>
      <c r="AA31" s="18"/>
      <c r="AB31" s="18"/>
      <c r="AC31" s="18"/>
      <c r="AD31" s="18"/>
      <c r="AE31" s="18"/>
      <c r="AF31" s="18"/>
      <c r="AG31" s="18"/>
      <c r="AH31" s="36"/>
    </row>
    <row r="32" spans="1:34">
      <c r="A32" s="19" t="s">
        <v>26</v>
      </c>
      <c r="B32" s="92" t="s">
        <v>51</v>
      </c>
      <c r="C32" s="92"/>
      <c r="D32" s="92"/>
      <c r="E32" s="92"/>
      <c r="F32" s="92"/>
      <c r="G32" s="92"/>
      <c r="H32" s="16"/>
      <c r="I32" s="19" t="s">
        <v>26</v>
      </c>
      <c r="J32" s="65">
        <f>J28+B4</f>
        <v>3546</v>
      </c>
      <c r="M32" s="19" t="s">
        <v>26</v>
      </c>
      <c r="N32" s="92" t="s">
        <v>52</v>
      </c>
      <c r="O32" s="92"/>
      <c r="P32" s="92"/>
      <c r="Q32" s="92"/>
      <c r="R32" s="92"/>
      <c r="S32" s="92"/>
      <c r="T32" s="23"/>
      <c r="U32" s="19" t="s">
        <v>26</v>
      </c>
      <c r="V32" s="65">
        <f>V28+B4-H2+4</f>
        <v>3470</v>
      </c>
      <c r="Y32" s="19" t="s">
        <v>26</v>
      </c>
      <c r="Z32" s="92" t="s">
        <v>54</v>
      </c>
      <c r="AA32" s="92"/>
      <c r="AB32" s="92"/>
      <c r="AC32" s="92"/>
      <c r="AD32" s="92"/>
      <c r="AE32" s="92"/>
      <c r="AF32" s="23"/>
      <c r="AG32" s="19" t="s">
        <v>26</v>
      </c>
      <c r="AH32" s="65">
        <f>AH28+B4-H2-H4+4</f>
        <v>3410</v>
      </c>
    </row>
    <row r="33" spans="1:34">
      <c r="A33" s="17"/>
      <c r="B33" s="18"/>
      <c r="C33" s="18"/>
      <c r="D33" s="18"/>
      <c r="E33" s="18"/>
      <c r="F33" s="18"/>
      <c r="G33" s="18"/>
      <c r="H33" s="18"/>
      <c r="I33" s="18"/>
      <c r="J33" s="36"/>
      <c r="M33" s="17"/>
      <c r="N33" s="18"/>
      <c r="O33" s="18"/>
      <c r="P33" s="18"/>
      <c r="Q33" s="18"/>
      <c r="R33" s="18"/>
      <c r="S33" s="18"/>
      <c r="T33" s="18"/>
      <c r="U33" s="18"/>
      <c r="V33" s="36"/>
      <c r="Y33" s="17"/>
      <c r="Z33" s="18"/>
      <c r="AA33" s="18"/>
      <c r="AB33" s="18"/>
      <c r="AC33" s="18"/>
      <c r="AD33" s="18"/>
      <c r="AE33" s="18"/>
      <c r="AF33" s="18"/>
      <c r="AG33" s="18"/>
      <c r="AH33" s="36"/>
    </row>
    <row r="34" spans="1:34" ht="12" thickBot="1">
      <c r="A34" s="20" t="s">
        <v>28</v>
      </c>
      <c r="B34" s="93" t="s">
        <v>2</v>
      </c>
      <c r="C34" s="93"/>
      <c r="D34" s="93"/>
      <c r="E34" s="93"/>
      <c r="F34" s="93"/>
      <c r="G34" s="93"/>
      <c r="H34" s="22"/>
      <c r="I34" s="20" t="s">
        <v>28</v>
      </c>
      <c r="J34" s="66">
        <f>B4</f>
        <v>1750</v>
      </c>
      <c r="M34" s="20" t="s">
        <v>28</v>
      </c>
      <c r="N34" s="93" t="s">
        <v>53</v>
      </c>
      <c r="O34" s="93"/>
      <c r="P34" s="93"/>
      <c r="Q34" s="93"/>
      <c r="R34" s="93"/>
      <c r="S34" s="93"/>
      <c r="T34" s="27"/>
      <c r="U34" s="20" t="s">
        <v>28</v>
      </c>
      <c r="V34" s="66">
        <f>B4-H2+4</f>
        <v>1674</v>
      </c>
      <c r="Y34" s="20" t="s">
        <v>28</v>
      </c>
      <c r="Z34" s="93" t="s">
        <v>55</v>
      </c>
      <c r="AA34" s="93"/>
      <c r="AB34" s="93"/>
      <c r="AC34" s="93"/>
      <c r="AD34" s="93"/>
      <c r="AE34" s="93"/>
      <c r="AF34" s="27"/>
      <c r="AG34" s="20" t="s">
        <v>28</v>
      </c>
      <c r="AH34" s="66">
        <f>B4-H2-H4+4</f>
        <v>1614</v>
      </c>
    </row>
    <row r="35" spans="1:34" ht="12" thickBot="1">
      <c r="A35" s="17"/>
      <c r="B35" s="18"/>
      <c r="C35" s="18"/>
      <c r="D35" s="18"/>
      <c r="E35" s="18"/>
      <c r="F35" s="18"/>
      <c r="G35" s="18"/>
      <c r="H35" s="18"/>
      <c r="I35" s="18"/>
      <c r="J35" s="36"/>
      <c r="M35" s="17"/>
      <c r="N35" s="18"/>
      <c r="O35" s="18"/>
      <c r="P35" s="18"/>
      <c r="Q35" s="18"/>
      <c r="R35" s="18"/>
      <c r="S35" s="18"/>
      <c r="T35" s="18"/>
      <c r="U35" s="18"/>
      <c r="V35" s="36"/>
      <c r="Y35" s="17"/>
      <c r="Z35" s="18"/>
      <c r="AA35" s="18"/>
      <c r="AB35" s="18"/>
      <c r="AC35" s="18"/>
      <c r="AD35" s="18"/>
      <c r="AE35" s="18"/>
      <c r="AF35" s="18"/>
      <c r="AG35" s="18"/>
      <c r="AH35" s="36"/>
    </row>
    <row r="36" spans="1:34" ht="15" customHeight="1">
      <c r="A36" s="89" t="s">
        <v>17</v>
      </c>
      <c r="B36" s="90"/>
      <c r="C36" s="90"/>
      <c r="D36" s="90"/>
      <c r="E36" s="90"/>
      <c r="F36" s="90"/>
      <c r="G36" s="90"/>
      <c r="H36" s="90"/>
      <c r="I36" s="90"/>
      <c r="J36" s="91"/>
      <c r="M36" s="89" t="s">
        <v>17</v>
      </c>
      <c r="N36" s="90"/>
      <c r="O36" s="90"/>
      <c r="P36" s="90"/>
      <c r="Q36" s="90"/>
      <c r="R36" s="90"/>
      <c r="S36" s="90"/>
      <c r="T36" s="90"/>
      <c r="U36" s="90"/>
      <c r="V36" s="91"/>
      <c r="Y36" s="89" t="s">
        <v>17</v>
      </c>
      <c r="Z36" s="90"/>
      <c r="AA36" s="90"/>
      <c r="AB36" s="90"/>
      <c r="AC36" s="90"/>
      <c r="AD36" s="90"/>
      <c r="AE36" s="90"/>
      <c r="AF36" s="90"/>
      <c r="AG36" s="90"/>
      <c r="AH36" s="91"/>
    </row>
    <row r="37" spans="1:34">
      <c r="A37" s="113">
        <f>E4</f>
        <v>10</v>
      </c>
      <c r="B37" s="114"/>
      <c r="C37" s="114"/>
      <c r="D37" s="114"/>
      <c r="E37" s="114"/>
      <c r="F37" s="114"/>
      <c r="G37" s="114"/>
      <c r="H37" s="114"/>
      <c r="I37" s="114"/>
      <c r="J37" s="115"/>
      <c r="M37" s="113">
        <f>E4</f>
        <v>10</v>
      </c>
      <c r="N37" s="114"/>
      <c r="O37" s="114"/>
      <c r="P37" s="114"/>
      <c r="Q37" s="114"/>
      <c r="R37" s="114"/>
      <c r="S37" s="114"/>
      <c r="T37" s="114"/>
      <c r="U37" s="114"/>
      <c r="V37" s="115"/>
      <c r="Y37" s="113">
        <f>E4</f>
        <v>10</v>
      </c>
      <c r="Z37" s="114"/>
      <c r="AA37" s="114"/>
      <c r="AB37" s="114"/>
      <c r="AC37" s="114"/>
      <c r="AD37" s="114"/>
      <c r="AE37" s="114"/>
      <c r="AF37" s="114"/>
      <c r="AG37" s="114"/>
      <c r="AH37" s="115"/>
    </row>
    <row r="38" spans="1:34">
      <c r="A38" s="19" t="s">
        <v>19</v>
      </c>
      <c r="B38" s="92" t="s">
        <v>20</v>
      </c>
      <c r="C38" s="92"/>
      <c r="D38" s="92"/>
      <c r="E38" s="92"/>
      <c r="F38" s="92"/>
      <c r="G38" s="92"/>
      <c r="H38" s="16"/>
      <c r="I38" s="19" t="s">
        <v>19</v>
      </c>
      <c r="J38" s="65">
        <f>B2+E2+45</f>
        <v>2085</v>
      </c>
      <c r="M38" s="19" t="s">
        <v>19</v>
      </c>
      <c r="N38" s="92" t="s">
        <v>20</v>
      </c>
      <c r="O38" s="92"/>
      <c r="P38" s="92"/>
      <c r="Q38" s="92"/>
      <c r="R38" s="92"/>
      <c r="S38" s="92"/>
      <c r="T38" s="16"/>
      <c r="U38" s="19" t="s">
        <v>19</v>
      </c>
      <c r="V38" s="65">
        <f>B2+E2+45</f>
        <v>2085</v>
      </c>
      <c r="Y38" s="19" t="s">
        <v>19</v>
      </c>
      <c r="Z38" s="92" t="s">
        <v>20</v>
      </c>
      <c r="AA38" s="92"/>
      <c r="AB38" s="92"/>
      <c r="AC38" s="92"/>
      <c r="AD38" s="92"/>
      <c r="AE38" s="92"/>
      <c r="AF38" s="16"/>
      <c r="AG38" s="19" t="s">
        <v>19</v>
      </c>
      <c r="AH38" s="65">
        <f>B2+E2+45</f>
        <v>2085</v>
      </c>
    </row>
    <row r="39" spans="1:34">
      <c r="A39" s="17"/>
      <c r="B39" s="18"/>
      <c r="C39" s="18"/>
      <c r="D39" s="18"/>
      <c r="E39" s="18"/>
      <c r="F39" s="18"/>
      <c r="G39" s="18"/>
      <c r="H39" s="18"/>
      <c r="I39" s="18"/>
      <c r="J39" s="36"/>
      <c r="M39" s="17"/>
      <c r="N39" s="18"/>
      <c r="O39" s="18"/>
      <c r="P39" s="18"/>
      <c r="Q39" s="18"/>
      <c r="R39" s="18"/>
      <c r="S39" s="18"/>
      <c r="T39" s="18"/>
      <c r="U39" s="18"/>
      <c r="V39" s="36"/>
      <c r="Y39" s="17"/>
      <c r="Z39" s="18"/>
      <c r="AA39" s="18"/>
      <c r="AB39" s="18"/>
      <c r="AC39" s="18"/>
      <c r="AD39" s="18"/>
      <c r="AE39" s="18"/>
      <c r="AF39" s="18"/>
      <c r="AG39" s="18"/>
      <c r="AH39" s="36"/>
    </row>
    <row r="40" spans="1:34">
      <c r="A40" s="19" t="s">
        <v>18</v>
      </c>
      <c r="B40" s="92" t="s">
        <v>21</v>
      </c>
      <c r="C40" s="92"/>
      <c r="D40" s="92"/>
      <c r="E40" s="92"/>
      <c r="F40" s="92"/>
      <c r="G40" s="92"/>
      <c r="H40" s="16"/>
      <c r="I40" s="19" t="s">
        <v>18</v>
      </c>
      <c r="J40" s="65">
        <f>J38-10-10</f>
        <v>2065</v>
      </c>
      <c r="M40" s="19" t="s">
        <v>18</v>
      </c>
      <c r="N40" s="92" t="s">
        <v>21</v>
      </c>
      <c r="O40" s="92"/>
      <c r="P40" s="92"/>
      <c r="Q40" s="92"/>
      <c r="R40" s="92"/>
      <c r="S40" s="92"/>
      <c r="T40" s="23"/>
      <c r="U40" s="19" t="s">
        <v>18</v>
      </c>
      <c r="V40" s="65">
        <f>V38-10-10</f>
        <v>2065</v>
      </c>
      <c r="Y40" s="19" t="s">
        <v>18</v>
      </c>
      <c r="Z40" s="92" t="s">
        <v>21</v>
      </c>
      <c r="AA40" s="92"/>
      <c r="AB40" s="92"/>
      <c r="AC40" s="92"/>
      <c r="AD40" s="92"/>
      <c r="AE40" s="92"/>
      <c r="AF40" s="23"/>
      <c r="AG40" s="19" t="s">
        <v>18</v>
      </c>
      <c r="AH40" s="65">
        <f>AH38-10-10</f>
        <v>2065</v>
      </c>
    </row>
    <row r="41" spans="1:34">
      <c r="A41" s="17"/>
      <c r="B41" s="18"/>
      <c r="C41" s="18"/>
      <c r="D41" s="18"/>
      <c r="E41" s="18"/>
      <c r="F41" s="18"/>
      <c r="G41" s="18"/>
      <c r="H41" s="18"/>
      <c r="I41" s="18"/>
      <c r="J41" s="36"/>
      <c r="M41" s="17"/>
      <c r="N41" s="18"/>
      <c r="O41" s="18"/>
      <c r="P41" s="18"/>
      <c r="Q41" s="18"/>
      <c r="R41" s="18"/>
      <c r="S41" s="18"/>
      <c r="T41" s="18"/>
      <c r="U41" s="18"/>
      <c r="V41" s="36"/>
      <c r="Y41" s="17"/>
      <c r="Z41" s="18"/>
      <c r="AA41" s="18"/>
      <c r="AB41" s="18"/>
      <c r="AC41" s="18"/>
      <c r="AD41" s="18"/>
      <c r="AE41" s="18"/>
      <c r="AF41" s="18"/>
      <c r="AG41" s="18"/>
      <c r="AH41" s="36"/>
    </row>
    <row r="42" spans="1:34">
      <c r="A42" s="19" t="s">
        <v>22</v>
      </c>
      <c r="B42" s="92" t="s">
        <v>50</v>
      </c>
      <c r="C42" s="92"/>
      <c r="D42" s="92"/>
      <c r="E42" s="92"/>
      <c r="F42" s="92"/>
      <c r="G42" s="92"/>
      <c r="H42" s="16"/>
      <c r="I42" s="19" t="s">
        <v>22</v>
      </c>
      <c r="J42" s="65">
        <f>B4+50-4</f>
        <v>1796</v>
      </c>
      <c r="M42" s="19" t="s">
        <v>22</v>
      </c>
      <c r="N42" s="92" t="s">
        <v>50</v>
      </c>
      <c r="O42" s="92"/>
      <c r="P42" s="92"/>
      <c r="Q42" s="92"/>
      <c r="R42" s="92"/>
      <c r="S42" s="92"/>
      <c r="T42" s="23"/>
      <c r="U42" s="19" t="s">
        <v>22</v>
      </c>
      <c r="V42" s="65">
        <f>B4+50-4</f>
        <v>1796</v>
      </c>
      <c r="Y42" s="19" t="s">
        <v>22</v>
      </c>
      <c r="Z42" s="92" t="s">
        <v>50</v>
      </c>
      <c r="AA42" s="92"/>
      <c r="AB42" s="92"/>
      <c r="AC42" s="92"/>
      <c r="AD42" s="92"/>
      <c r="AE42" s="92"/>
      <c r="AF42" s="23"/>
      <c r="AG42" s="19" t="s">
        <v>22</v>
      </c>
      <c r="AH42" s="65">
        <f>B4+50-4</f>
        <v>1796</v>
      </c>
    </row>
    <row r="43" spans="1:34">
      <c r="A43" s="17"/>
      <c r="B43" s="18"/>
      <c r="C43" s="18"/>
      <c r="D43" s="18"/>
      <c r="E43" s="18"/>
      <c r="F43" s="18"/>
      <c r="G43" s="18"/>
      <c r="H43" s="18"/>
      <c r="I43" s="18"/>
      <c r="J43" s="36"/>
      <c r="M43" s="17"/>
      <c r="N43" s="18"/>
      <c r="O43" s="18"/>
      <c r="P43" s="18"/>
      <c r="Q43" s="18"/>
      <c r="R43" s="18"/>
      <c r="S43" s="18"/>
      <c r="T43" s="18"/>
      <c r="U43" s="18"/>
      <c r="V43" s="36"/>
      <c r="Y43" s="17"/>
      <c r="Z43" s="18"/>
      <c r="AA43" s="18"/>
      <c r="AB43" s="18"/>
      <c r="AC43" s="18"/>
      <c r="AD43" s="18"/>
      <c r="AE43" s="18"/>
      <c r="AF43" s="18"/>
      <c r="AG43" s="18"/>
      <c r="AH43" s="36"/>
    </row>
    <row r="44" spans="1:34">
      <c r="A44" s="19" t="s">
        <v>24</v>
      </c>
      <c r="B44" s="92" t="s">
        <v>25</v>
      </c>
      <c r="C44" s="92"/>
      <c r="D44" s="92"/>
      <c r="E44" s="92"/>
      <c r="F44" s="92"/>
      <c r="G44" s="92"/>
      <c r="H44" s="16"/>
      <c r="I44" s="19" t="s">
        <v>24</v>
      </c>
      <c r="J44" s="67">
        <f>J40*J42*E4*0.0000025</f>
        <v>92.718500000000006</v>
      </c>
      <c r="M44" s="19" t="s">
        <v>24</v>
      </c>
      <c r="N44" s="92" t="s">
        <v>25</v>
      </c>
      <c r="O44" s="92"/>
      <c r="P44" s="92"/>
      <c r="Q44" s="92"/>
      <c r="R44" s="92"/>
      <c r="S44" s="92"/>
      <c r="T44" s="23"/>
      <c r="U44" s="19" t="s">
        <v>24</v>
      </c>
      <c r="V44" s="67">
        <f>V40*V42*E4*0.0000025</f>
        <v>92.718500000000006</v>
      </c>
      <c r="Y44" s="19" t="s">
        <v>24</v>
      </c>
      <c r="Z44" s="92" t="s">
        <v>25</v>
      </c>
      <c r="AA44" s="92"/>
      <c r="AB44" s="92"/>
      <c r="AC44" s="92"/>
      <c r="AD44" s="92"/>
      <c r="AE44" s="92"/>
      <c r="AF44" s="23"/>
      <c r="AG44" s="19" t="s">
        <v>24</v>
      </c>
      <c r="AH44" s="67">
        <f>AH40*AH42*E4*0.0000025</f>
        <v>92.718500000000006</v>
      </c>
    </row>
    <row r="45" spans="1:34">
      <c r="A45" s="17"/>
      <c r="B45" s="18"/>
      <c r="C45" s="18"/>
      <c r="D45" s="18"/>
      <c r="E45" s="18"/>
      <c r="F45" s="18"/>
      <c r="G45" s="18"/>
      <c r="H45" s="18"/>
      <c r="I45" s="18"/>
      <c r="J45" s="36"/>
      <c r="M45" s="17"/>
      <c r="N45" s="18"/>
      <c r="O45" s="18"/>
      <c r="P45" s="18"/>
      <c r="Q45" s="18"/>
      <c r="R45" s="18"/>
      <c r="S45" s="18"/>
      <c r="T45" s="18"/>
      <c r="U45" s="18"/>
      <c r="V45" s="36"/>
      <c r="Y45" s="17"/>
      <c r="Z45" s="18"/>
      <c r="AA45" s="18"/>
      <c r="AB45" s="18"/>
      <c r="AC45" s="18"/>
      <c r="AD45" s="18"/>
      <c r="AE45" s="18"/>
      <c r="AF45" s="18"/>
      <c r="AG45" s="18"/>
      <c r="AH45" s="36"/>
    </row>
    <row r="46" spans="1:34">
      <c r="A46" s="19" t="s">
        <v>26</v>
      </c>
      <c r="B46" s="92" t="s">
        <v>51</v>
      </c>
      <c r="C46" s="92"/>
      <c r="D46" s="92"/>
      <c r="E46" s="92"/>
      <c r="F46" s="92"/>
      <c r="G46" s="92"/>
      <c r="H46" s="16"/>
      <c r="I46" s="19" t="s">
        <v>26</v>
      </c>
      <c r="J46" s="65">
        <f>J42+B4</f>
        <v>3546</v>
      </c>
      <c r="M46" s="19" t="s">
        <v>26</v>
      </c>
      <c r="N46" s="92" t="s">
        <v>52</v>
      </c>
      <c r="O46" s="92"/>
      <c r="P46" s="92"/>
      <c r="Q46" s="92"/>
      <c r="R46" s="92"/>
      <c r="S46" s="92"/>
      <c r="T46" s="23"/>
      <c r="U46" s="19" t="s">
        <v>26</v>
      </c>
      <c r="V46" s="65">
        <f>V42+B4-H2+4</f>
        <v>3470</v>
      </c>
      <c r="Y46" s="19" t="s">
        <v>26</v>
      </c>
      <c r="Z46" s="92" t="s">
        <v>54</v>
      </c>
      <c r="AA46" s="92"/>
      <c r="AB46" s="92"/>
      <c r="AC46" s="92"/>
      <c r="AD46" s="92"/>
      <c r="AE46" s="92"/>
      <c r="AF46" s="23"/>
      <c r="AG46" s="19" t="s">
        <v>26</v>
      </c>
      <c r="AH46" s="65">
        <f>AH42+B4-H2-H4+4</f>
        <v>3410</v>
      </c>
    </row>
    <row r="47" spans="1:34">
      <c r="A47" s="17"/>
      <c r="B47" s="18"/>
      <c r="C47" s="18"/>
      <c r="D47" s="18"/>
      <c r="E47" s="18"/>
      <c r="F47" s="18"/>
      <c r="G47" s="18"/>
      <c r="H47" s="18"/>
      <c r="I47" s="18"/>
      <c r="J47" s="36"/>
      <c r="M47" s="17"/>
      <c r="N47" s="18"/>
      <c r="O47" s="18"/>
      <c r="P47" s="18"/>
      <c r="Q47" s="18"/>
      <c r="R47" s="18"/>
      <c r="S47" s="18"/>
      <c r="T47" s="18"/>
      <c r="U47" s="18"/>
      <c r="V47" s="36"/>
      <c r="Y47" s="17"/>
      <c r="Z47" s="18"/>
      <c r="AA47" s="18"/>
      <c r="AB47" s="18"/>
      <c r="AC47" s="18"/>
      <c r="AD47" s="18"/>
      <c r="AE47" s="18"/>
      <c r="AF47" s="18"/>
      <c r="AG47" s="18"/>
      <c r="AH47" s="36"/>
    </row>
    <row r="48" spans="1:34" ht="12" thickBot="1">
      <c r="A48" s="20" t="s">
        <v>28</v>
      </c>
      <c r="B48" s="93" t="s">
        <v>2</v>
      </c>
      <c r="C48" s="93"/>
      <c r="D48" s="93"/>
      <c r="E48" s="93"/>
      <c r="F48" s="93"/>
      <c r="G48" s="93"/>
      <c r="H48" s="22"/>
      <c r="I48" s="20" t="s">
        <v>28</v>
      </c>
      <c r="J48" s="66">
        <f>B4</f>
        <v>1750</v>
      </c>
      <c r="M48" s="20" t="s">
        <v>28</v>
      </c>
      <c r="N48" s="93" t="s">
        <v>53</v>
      </c>
      <c r="O48" s="93"/>
      <c r="P48" s="93"/>
      <c r="Q48" s="93"/>
      <c r="R48" s="93"/>
      <c r="S48" s="93"/>
      <c r="T48" s="27"/>
      <c r="U48" s="20" t="s">
        <v>28</v>
      </c>
      <c r="V48" s="66">
        <f>B4-H2+4</f>
        <v>1674</v>
      </c>
      <c r="Y48" s="20" t="s">
        <v>28</v>
      </c>
      <c r="Z48" s="93" t="s">
        <v>55</v>
      </c>
      <c r="AA48" s="93"/>
      <c r="AB48" s="93"/>
      <c r="AC48" s="93"/>
      <c r="AD48" s="93"/>
      <c r="AE48" s="93"/>
      <c r="AF48" s="27"/>
      <c r="AG48" s="20" t="s">
        <v>28</v>
      </c>
      <c r="AH48" s="66">
        <f>B4-H2-H4+4</f>
        <v>1614</v>
      </c>
    </row>
    <row r="50" spans="1:34">
      <c r="A50" s="111" t="s">
        <v>82</v>
      </c>
      <c r="B50" s="111"/>
      <c r="C50" s="111"/>
      <c r="D50" s="111"/>
      <c r="E50" s="111"/>
      <c r="F50" s="111"/>
      <c r="G50" s="111"/>
      <c r="H50" s="111"/>
      <c r="I50" s="111"/>
      <c r="J50" s="111"/>
      <c r="M50" s="84" t="s">
        <v>101</v>
      </c>
      <c r="N50" s="84"/>
      <c r="O50" s="84"/>
      <c r="P50" s="84"/>
      <c r="Q50" s="84"/>
      <c r="R50" s="84"/>
      <c r="S50" s="84"/>
      <c r="T50" s="84"/>
      <c r="U50" s="49"/>
      <c r="V50" s="50"/>
    </row>
    <row r="51" spans="1:34">
      <c r="M51" s="49"/>
      <c r="N51" s="49"/>
      <c r="O51" s="49"/>
      <c r="P51" s="49"/>
      <c r="Q51" s="49"/>
      <c r="R51" s="49"/>
      <c r="S51" s="49"/>
      <c r="T51" s="49"/>
      <c r="U51" s="49"/>
      <c r="V51" s="50"/>
    </row>
    <row r="52" spans="1:34">
      <c r="A52" s="85" t="s">
        <v>103</v>
      </c>
      <c r="B52" s="86"/>
      <c r="C52" s="86"/>
      <c r="D52" s="86"/>
      <c r="E52" s="86"/>
      <c r="F52" s="86"/>
      <c r="G52" s="86"/>
      <c r="H52" s="86"/>
      <c r="I52" s="86"/>
      <c r="J52" s="86"/>
      <c r="M52" s="80" t="s">
        <v>88</v>
      </c>
      <c r="N52" s="80"/>
      <c r="O52" s="80"/>
      <c r="P52" s="80"/>
      <c r="Q52" s="80"/>
      <c r="R52" s="80"/>
      <c r="S52" s="80"/>
      <c r="T52" s="80"/>
      <c r="U52" s="80" t="s">
        <v>89</v>
      </c>
      <c r="V52" s="80"/>
    </row>
    <row r="53" spans="1:34">
      <c r="F53" s="38"/>
      <c r="H53" s="38"/>
      <c r="M53" s="80" t="s">
        <v>96</v>
      </c>
      <c r="N53" s="80"/>
      <c r="O53" s="80"/>
      <c r="P53" s="80"/>
      <c r="Q53" s="80"/>
      <c r="R53" s="80"/>
      <c r="S53" s="80"/>
      <c r="T53" s="80"/>
      <c r="U53" s="80" t="s">
        <v>90</v>
      </c>
      <c r="V53" s="80"/>
    </row>
    <row r="54" spans="1:34">
      <c r="A54" s="112" t="s">
        <v>81</v>
      </c>
      <c r="B54" s="112"/>
      <c r="C54" s="112"/>
      <c r="D54" s="112"/>
      <c r="E54" s="112"/>
      <c r="F54" s="112"/>
      <c r="G54" s="112"/>
      <c r="H54" s="112"/>
      <c r="I54" s="112"/>
      <c r="J54" s="112"/>
      <c r="M54" s="80"/>
      <c r="N54" s="80"/>
      <c r="O54" s="80"/>
      <c r="P54" s="80"/>
      <c r="Q54" s="80"/>
      <c r="R54" s="80"/>
      <c r="S54" s="80"/>
      <c r="T54" s="80"/>
      <c r="U54" s="80"/>
      <c r="V54" s="80"/>
    </row>
    <row r="55" spans="1:34">
      <c r="M55" s="80" t="s">
        <v>98</v>
      </c>
      <c r="N55" s="80"/>
      <c r="O55" s="80"/>
      <c r="P55" s="80"/>
      <c r="Q55" s="80"/>
      <c r="R55" s="80"/>
      <c r="S55" s="80"/>
      <c r="T55" s="80"/>
      <c r="U55" s="80" t="s">
        <v>92</v>
      </c>
      <c r="V55" s="80"/>
    </row>
    <row r="56" spans="1:34">
      <c r="A56" s="82" t="s">
        <v>104</v>
      </c>
      <c r="B56" s="82"/>
      <c r="C56" s="82"/>
      <c r="D56" s="82"/>
      <c r="E56" s="82"/>
      <c r="F56" s="82"/>
      <c r="G56" s="82"/>
      <c r="H56" s="82"/>
      <c r="I56" s="82"/>
      <c r="J56" s="82"/>
      <c r="M56" s="80" t="s">
        <v>99</v>
      </c>
      <c r="N56" s="80"/>
      <c r="O56" s="80"/>
      <c r="P56" s="80"/>
      <c r="Q56" s="80"/>
      <c r="R56" s="80"/>
      <c r="S56" s="80"/>
      <c r="T56" s="80"/>
      <c r="U56" s="80" t="s">
        <v>93</v>
      </c>
      <c r="V56" s="80"/>
    </row>
    <row r="57" spans="1:34">
      <c r="M57" s="80" t="s">
        <v>100</v>
      </c>
      <c r="N57" s="80"/>
      <c r="O57" s="80"/>
      <c r="P57" s="80"/>
      <c r="Q57" s="80"/>
      <c r="R57" s="80"/>
      <c r="S57" s="80"/>
      <c r="T57" s="80"/>
      <c r="U57" s="80" t="s">
        <v>94</v>
      </c>
      <c r="V57" s="80"/>
    </row>
    <row r="58" spans="1:34">
      <c r="A58" s="83" t="s">
        <v>105</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4">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4">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row>
  </sheetData>
  <sheetProtection password="DF83" sheet="1" objects="1" scenarios="1" selectLockedCells="1"/>
  <mergeCells count="100">
    <mergeCell ref="A58:AH60"/>
    <mergeCell ref="A56:J56"/>
    <mergeCell ref="AB7:AK7"/>
    <mergeCell ref="B2:C2"/>
    <mergeCell ref="E2:F2"/>
    <mergeCell ref="H2:I2"/>
    <mergeCell ref="B4:C4"/>
    <mergeCell ref="E4:F4"/>
    <mergeCell ref="H4:I4"/>
    <mergeCell ref="Z44:AE44"/>
    <mergeCell ref="B46:G46"/>
    <mergeCell ref="N46:S46"/>
    <mergeCell ref="Z46:AE46"/>
    <mergeCell ref="B48:G48"/>
    <mergeCell ref="N48:S48"/>
    <mergeCell ref="Z48:AE48"/>
    <mergeCell ref="Y36:AH36"/>
    <mergeCell ref="B38:G38"/>
    <mergeCell ref="N38:S38"/>
    <mergeCell ref="Z38:AE38"/>
    <mergeCell ref="B42:G42"/>
    <mergeCell ref="N42:S42"/>
    <mergeCell ref="Z42:AE42"/>
    <mergeCell ref="Z28:AE28"/>
    <mergeCell ref="B30:G30"/>
    <mergeCell ref="N30:S30"/>
    <mergeCell ref="Z30:AE30"/>
    <mergeCell ref="B40:G40"/>
    <mergeCell ref="N40:S40"/>
    <mergeCell ref="Z40:AE40"/>
    <mergeCell ref="B32:G32"/>
    <mergeCell ref="N32:S32"/>
    <mergeCell ref="Z32:AE32"/>
    <mergeCell ref="B34:G34"/>
    <mergeCell ref="N34:S34"/>
    <mergeCell ref="Z34:AE34"/>
    <mergeCell ref="A37:J37"/>
    <mergeCell ref="M37:V37"/>
    <mergeCell ref="Y37:AH37"/>
    <mergeCell ref="Z16:AE16"/>
    <mergeCell ref="B26:G26"/>
    <mergeCell ref="N26:S26"/>
    <mergeCell ref="Z26:AE26"/>
    <mergeCell ref="B18:G18"/>
    <mergeCell ref="N18:S18"/>
    <mergeCell ref="Z18:AE18"/>
    <mergeCell ref="B20:G20"/>
    <mergeCell ref="N20:S20"/>
    <mergeCell ref="Z20:AE20"/>
    <mergeCell ref="B24:G24"/>
    <mergeCell ref="N24:S24"/>
    <mergeCell ref="Z24:AE24"/>
    <mergeCell ref="A6:J6"/>
    <mergeCell ref="M6:V6"/>
    <mergeCell ref="Y6:AH6"/>
    <mergeCell ref="A8:J8"/>
    <mergeCell ref="M8:V8"/>
    <mergeCell ref="Y8:AH8"/>
    <mergeCell ref="Y9:AH9"/>
    <mergeCell ref="A23:J23"/>
    <mergeCell ref="M23:V23"/>
    <mergeCell ref="Y23:AH23"/>
    <mergeCell ref="A22:J22"/>
    <mergeCell ref="M22:V22"/>
    <mergeCell ref="Y22:AH22"/>
    <mergeCell ref="B10:G10"/>
    <mergeCell ref="N10:S10"/>
    <mergeCell ref="Z10:AE10"/>
    <mergeCell ref="B12:G12"/>
    <mergeCell ref="N12:S12"/>
    <mergeCell ref="Z12:AE12"/>
    <mergeCell ref="B14:G14"/>
    <mergeCell ref="N14:S14"/>
    <mergeCell ref="Z14:AE14"/>
    <mergeCell ref="A50:J50"/>
    <mergeCell ref="A52:J52"/>
    <mergeCell ref="A54:J54"/>
    <mergeCell ref="A9:J9"/>
    <mergeCell ref="M9:V9"/>
    <mergeCell ref="B16:G16"/>
    <mergeCell ref="N16:S16"/>
    <mergeCell ref="B28:G28"/>
    <mergeCell ref="N28:S28"/>
    <mergeCell ref="A36:J36"/>
    <mergeCell ref="M36:V36"/>
    <mergeCell ref="B44:G44"/>
    <mergeCell ref="N44:S44"/>
    <mergeCell ref="M52:T52"/>
    <mergeCell ref="U52:V52"/>
    <mergeCell ref="M53:T53"/>
    <mergeCell ref="M56:T56"/>
    <mergeCell ref="U56:V56"/>
    <mergeCell ref="M57:T57"/>
    <mergeCell ref="U57:V57"/>
    <mergeCell ref="M50:T50"/>
    <mergeCell ref="U53:V53"/>
    <mergeCell ref="M54:T54"/>
    <mergeCell ref="U54:V54"/>
    <mergeCell ref="M55:T55"/>
    <mergeCell ref="U55:V55"/>
  </mergeCells>
  <conditionalFormatting sqref="AH30 J30 V30">
    <cfRule type="cellIs" dxfId="87" priority="23" operator="between">
      <formula>75</formula>
      <formula>80</formula>
    </cfRule>
    <cfRule type="cellIs" dxfId="86" priority="24" operator="lessThan">
      <formula>75</formula>
    </cfRule>
    <cfRule type="cellIs" dxfId="85" priority="25" operator="greaterThan">
      <formula>80</formula>
    </cfRule>
  </conditionalFormatting>
  <conditionalFormatting sqref="J16 V16 AH16">
    <cfRule type="cellIs" dxfId="84" priority="20" operator="between">
      <formula>45</formula>
      <formula>50</formula>
    </cfRule>
    <cfRule type="cellIs" dxfId="83" priority="21" operator="lessThan">
      <formula>45</formula>
    </cfRule>
    <cfRule type="cellIs" dxfId="82" priority="22" operator="greaterThan">
      <formula>50</formula>
    </cfRule>
  </conditionalFormatting>
  <conditionalFormatting sqref="J44 V44 AH44">
    <cfRule type="cellIs" dxfId="81" priority="17" operator="between">
      <formula>145</formula>
      <formula>150</formula>
    </cfRule>
    <cfRule type="cellIs" dxfId="80" priority="18" operator="lessThan">
      <formula>145</formula>
    </cfRule>
    <cfRule type="cellIs" dxfId="79" priority="19" operator="greaterThan">
      <formula>150</formula>
    </cfRule>
  </conditionalFormatting>
  <conditionalFormatting sqref="J18 V18 AH18 J32 V32 AH32 J46 V46 AH46">
    <cfRule type="cellIs" dxfId="78" priority="16" operator="greaterThan">
      <formula>6000</formula>
    </cfRule>
  </conditionalFormatting>
  <conditionalFormatting sqref="J46 V46 AH46 AH32 V32 J32 J18 V18 AH18">
    <cfRule type="cellIs" dxfId="77" priority="12" operator="lessThan">
      <formula>6000</formula>
    </cfRule>
  </conditionalFormatting>
  <conditionalFormatting sqref="A9:J9 M9:V9 Y9:AH9 A23:J23 M23:V23 Y23:AH23 A37:J37 M37:V37 Y37:AH37">
    <cfRule type="cellIs" dxfId="76" priority="8" operator="equal">
      <formula>10</formula>
    </cfRule>
    <cfRule type="cellIs" dxfId="75" priority="11" operator="equal">
      <formula>8</formula>
    </cfRule>
  </conditionalFormatting>
  <conditionalFormatting sqref="A9:J9 M9:V9 Y9:AH9">
    <cfRule type="cellIs" dxfId="74" priority="7" operator="equal">
      <formula>10.76</formula>
    </cfRule>
    <cfRule type="cellIs" dxfId="73" priority="10" operator="equal">
      <formula>8.76</formula>
    </cfRule>
  </conditionalFormatting>
  <conditionalFormatting sqref="A23:J23 M23:V23 Y23:AH23 A37:J37 M37:V37 Y37:AH37">
    <cfRule type="cellIs" dxfId="72" priority="6" operator="equal">
      <formula>10.76</formula>
    </cfRule>
    <cfRule type="cellIs" dxfId="71" priority="9" operator="equal">
      <formula>8.76</formula>
    </cfRule>
  </conditionalFormatting>
  <conditionalFormatting sqref="A9:J9 M9:V9 Y9:AH9 A23:J23 M23:V23 Y23:AH23">
    <cfRule type="cellIs" dxfId="70" priority="3" operator="equal">
      <formula>12.76</formula>
    </cfRule>
    <cfRule type="cellIs" dxfId="69" priority="5" operator="equal">
      <formula>12</formula>
    </cfRule>
  </conditionalFormatting>
  <conditionalFormatting sqref="A37:J37 M37:V37 Y37:AH37">
    <cfRule type="cellIs" dxfId="68" priority="2" operator="equal">
      <formula>12.76</formula>
    </cfRule>
    <cfRule type="cellIs" dxfId="67" priority="4" operator="equal">
      <formula>12</formula>
    </cfRule>
  </conditionalFormatting>
  <conditionalFormatting sqref="J14 V14 AH14 J28 V28 AH28 J42 V42 AH42">
    <cfRule type="cellIs" dxfId="66" priority="1" operator="lessThan">
      <formula>800</formula>
    </cfRule>
  </conditionalFormatting>
  <hyperlinks>
    <hyperlink ref="M52:Q52" location="'WM 1 F o S dW'!A1" display="Wandmontage 1 Flügel ohne Seitenteil bei durchlaufender Wand "/>
    <hyperlink ref="M53:Q53" location="'DM 1 F o S dW'!A1" display="Deckenmontage 1 Flügel ohne Seitenteil bei durchlaufender Wand "/>
    <hyperlink ref="M55:Q55" location="'DM 1 F o S ndW'!A1" display="Deckenmontage 1 Flügel ohne Seitenteil bei nicht durchlaufender Wand"/>
    <hyperlink ref="M56:Q56" location="'DM 1 F m S dW'!A1" display="Deckenmontage 1 Flügel mit Seitenteil bei durchlaufender Wand"/>
    <hyperlink ref="M57:Q57" location="'DM 1 F m F ndW'!A1" display="Deckenmontage 1 Flügel mit Seitenteil bei nicht durchlaufender Wand"/>
    <hyperlink ref="U53" location="'DM 1 F o S dW'!A1" display="DM 1 F o S dW"/>
    <hyperlink ref="U55" location="'DM 1 F o S ndW'!A1" display="DM 1 F o S ndW"/>
    <hyperlink ref="U56" location="'DM 1 F m S dW'!A1" display="DM 1 F m S dW"/>
    <hyperlink ref="U57" location="'DM 1 F m F ndW'!A1" display="DM 1 F m S ndW"/>
    <hyperlink ref="M50:T50" location="Startseite!A1" display="Startseite"/>
    <hyperlink ref="U52" location="'WM 1 F o S dW'!A1" display="WM 1 F o S dW"/>
    <hyperlink ref="A8:J8" r:id="rId1" display="Slidetec optima 50"/>
    <hyperlink ref="M8:V8" r:id="rId2" display="Slidetec optima 50"/>
    <hyperlink ref="AB7:AK7" r:id="rId3" display="Slidetec optima 50"/>
    <hyperlink ref="Y8:AH8" r:id="rId4" display="Slidetec optima 50"/>
    <hyperlink ref="A22:J22" r:id="rId5" display="Slidetec optima 80"/>
    <hyperlink ref="M22:V22" r:id="rId6" display="Slidetec optima 80"/>
    <hyperlink ref="Y22:AH22" r:id="rId7" display="Slidetec optima 80"/>
    <hyperlink ref="A36:J36" r:id="rId8" display="Slidetec optima 150"/>
    <hyperlink ref="M36:V36" r:id="rId9" display="Slidetec optima 150"/>
    <hyperlink ref="Y36:AH36" r:id="rId10" display="Slidetec optima 150"/>
    <hyperlink ref="B2" location="Startseite!A1" display="Startseite!A1"/>
    <hyperlink ref="E2" location="Startseite!A1" display="Startseite!A1"/>
    <hyperlink ref="H2" location="Startseite!A1" display="Startseite!A1"/>
    <hyperlink ref="B4" location="Startseite!A1" display="Startseite!A1"/>
    <hyperlink ref="E4" location="Startseite!A1" display="Startseite!A1"/>
    <hyperlink ref="H4" location="Startseite!A1" display="Startseite!A1"/>
    <hyperlink ref="A58:AH60" r:id="rId11" display="weitere Planungshilfen und Informationen finden Sie hier"/>
  </hyperlinks>
  <pageMargins left="0.7" right="0.7" top="0.78740157499999996" bottom="0.78740157499999996" header="0.3" footer="0.3"/>
  <drawing r:id="rId12"/>
  <legacyDrawing r:id="rId13"/>
</worksheet>
</file>

<file path=xl/worksheets/sheet5.xml><?xml version="1.0" encoding="utf-8"?>
<worksheet xmlns="http://schemas.openxmlformats.org/spreadsheetml/2006/main" xmlns:r="http://schemas.openxmlformats.org/officeDocument/2006/relationships">
  <dimension ref="A2:AH54"/>
  <sheetViews>
    <sheetView showGridLines="0" workbookViewId="0">
      <selection activeCell="M49" sqref="M49:T49"/>
    </sheetView>
  </sheetViews>
  <sheetFormatPr baseColWidth="10" defaultRowHeight="11.25"/>
  <cols>
    <col min="1" max="1" width="5.7109375" style="14" customWidth="1"/>
    <col min="2" max="3" width="6.7109375" style="14" customWidth="1"/>
    <col min="4" max="4" width="4.7109375" style="14" customWidth="1"/>
    <col min="5" max="8" width="6.7109375" style="14" customWidth="1"/>
    <col min="9" max="9" width="5.7109375" style="14" customWidth="1"/>
    <col min="10" max="10" width="18.7109375" style="38" customWidth="1"/>
    <col min="11" max="11" width="6.7109375" style="14" customWidth="1"/>
    <col min="12" max="12" width="4.7109375" style="14" customWidth="1"/>
    <col min="13" max="13" width="5.7109375" style="14" customWidth="1"/>
    <col min="14" max="15" width="6.7109375" style="14" customWidth="1"/>
    <col min="16" max="16" width="4.7109375" style="14" customWidth="1"/>
    <col min="17" max="20" width="6.7109375" style="14" customWidth="1"/>
    <col min="21" max="21" width="5.7109375" style="14" customWidth="1"/>
    <col min="22" max="22" width="18.7109375" style="38" customWidth="1"/>
    <col min="23" max="23" width="6.7109375" style="14" customWidth="1"/>
    <col min="24" max="24" width="4.7109375" style="14" customWidth="1"/>
    <col min="25" max="25" width="5.7109375" style="14" customWidth="1"/>
    <col min="26" max="27" width="6.7109375" style="14" customWidth="1"/>
    <col min="28" max="28" width="4.7109375" style="14" customWidth="1"/>
    <col min="29" max="32" width="6.7109375" style="14" customWidth="1"/>
    <col min="33" max="33" width="5.7109375" style="14" customWidth="1"/>
    <col min="34" max="34" width="18.7109375" style="38" customWidth="1"/>
    <col min="35" max="35" width="6.7109375" style="14" customWidth="1"/>
    <col min="36" max="36" width="4.7109375" style="14" customWidth="1"/>
    <col min="37" max="16384" width="11.42578125" style="14"/>
  </cols>
  <sheetData>
    <row r="2" spans="1:34">
      <c r="A2" s="14" t="s">
        <v>10</v>
      </c>
      <c r="B2" s="106">
        <f>SUM(Startseite!G11)</f>
        <v>2030</v>
      </c>
      <c r="C2" s="107"/>
      <c r="D2" s="14" t="s">
        <v>11</v>
      </c>
      <c r="E2" s="106">
        <f>SUM(Startseite!G17)</f>
        <v>10</v>
      </c>
      <c r="F2" s="107"/>
      <c r="G2" s="14" t="s">
        <v>13</v>
      </c>
      <c r="H2" s="106">
        <f>SUM(Startseite!G19)</f>
        <v>80</v>
      </c>
      <c r="I2" s="107"/>
    </row>
    <row r="4" spans="1:34">
      <c r="A4" s="14" t="s">
        <v>9</v>
      </c>
      <c r="B4" s="106">
        <f>SUM(Startseite!G13)</f>
        <v>1750</v>
      </c>
      <c r="C4" s="107"/>
      <c r="D4" s="14" t="s">
        <v>12</v>
      </c>
      <c r="E4" s="106">
        <f>SUM(Startseite!G15)</f>
        <v>10</v>
      </c>
      <c r="F4" s="107"/>
      <c r="G4" s="14" t="s">
        <v>14</v>
      </c>
      <c r="H4" s="106">
        <f>SUM(Startseite!G21)</f>
        <v>60</v>
      </c>
      <c r="I4" s="107"/>
    </row>
    <row r="5" spans="1:34" ht="12" thickBot="1">
      <c r="B5" s="24"/>
      <c r="C5" s="25"/>
      <c r="D5" s="25"/>
      <c r="E5" s="24"/>
      <c r="F5" s="25"/>
      <c r="G5" s="25"/>
      <c r="H5" s="24"/>
    </row>
    <row r="6" spans="1:34">
      <c r="A6" s="94" t="s">
        <v>56</v>
      </c>
      <c r="B6" s="95"/>
      <c r="C6" s="95"/>
      <c r="D6" s="95"/>
      <c r="E6" s="95"/>
      <c r="F6" s="95"/>
      <c r="G6" s="95"/>
      <c r="H6" s="95"/>
      <c r="I6" s="95"/>
      <c r="J6" s="96"/>
      <c r="K6" s="26"/>
      <c r="M6" s="97" t="s">
        <v>57</v>
      </c>
      <c r="N6" s="98"/>
      <c r="O6" s="98"/>
      <c r="P6" s="98"/>
      <c r="Q6" s="98"/>
      <c r="R6" s="98"/>
      <c r="S6" s="98"/>
      <c r="T6" s="98"/>
      <c r="U6" s="98"/>
      <c r="V6" s="99"/>
      <c r="Y6" s="97" t="s">
        <v>58</v>
      </c>
      <c r="Z6" s="98"/>
      <c r="AA6" s="98"/>
      <c r="AB6" s="98"/>
      <c r="AC6" s="98"/>
      <c r="AD6" s="98"/>
      <c r="AE6" s="98"/>
      <c r="AF6" s="98"/>
      <c r="AG6" s="98"/>
      <c r="AH6" s="99"/>
    </row>
    <row r="7" spans="1:34" ht="12" thickBot="1">
      <c r="A7" s="17"/>
      <c r="B7" s="18"/>
      <c r="C7" s="18"/>
      <c r="D7" s="18"/>
      <c r="E7" s="18"/>
      <c r="F7" s="18"/>
      <c r="G7" s="18"/>
      <c r="H7" s="18"/>
      <c r="I7" s="18"/>
      <c r="J7" s="52"/>
      <c r="M7" s="17"/>
      <c r="N7" s="18"/>
      <c r="O7" s="18"/>
      <c r="P7" s="18"/>
      <c r="Q7" s="18"/>
      <c r="R7" s="18"/>
      <c r="S7" s="18"/>
      <c r="T7" s="18"/>
      <c r="U7" s="18"/>
      <c r="V7" s="52"/>
      <c r="Y7" s="17"/>
      <c r="Z7" s="18"/>
      <c r="AA7" s="18"/>
      <c r="AB7" s="18"/>
      <c r="AC7" s="18"/>
      <c r="AD7" s="18"/>
      <c r="AE7" s="18"/>
      <c r="AF7" s="18"/>
      <c r="AG7" s="18"/>
      <c r="AH7" s="52"/>
    </row>
    <row r="8" spans="1:34" ht="15" customHeight="1">
      <c r="A8" s="89" t="s">
        <v>15</v>
      </c>
      <c r="B8" s="90"/>
      <c r="C8" s="90"/>
      <c r="D8" s="90"/>
      <c r="E8" s="90"/>
      <c r="F8" s="90"/>
      <c r="G8" s="90"/>
      <c r="H8" s="90"/>
      <c r="I8" s="90"/>
      <c r="J8" s="91"/>
      <c r="M8" s="89" t="s">
        <v>15</v>
      </c>
      <c r="N8" s="90"/>
      <c r="O8" s="90"/>
      <c r="P8" s="90"/>
      <c r="Q8" s="90"/>
      <c r="R8" s="90"/>
      <c r="S8" s="90"/>
      <c r="T8" s="90"/>
      <c r="U8" s="90"/>
      <c r="V8" s="91"/>
      <c r="Y8" s="89" t="s">
        <v>15</v>
      </c>
      <c r="Z8" s="90"/>
      <c r="AA8" s="90"/>
      <c r="AB8" s="90"/>
      <c r="AC8" s="90"/>
      <c r="AD8" s="90"/>
      <c r="AE8" s="90"/>
      <c r="AF8" s="90"/>
      <c r="AG8" s="90"/>
      <c r="AH8" s="91"/>
    </row>
    <row r="9" spans="1:34">
      <c r="A9" s="113">
        <f>E4</f>
        <v>10</v>
      </c>
      <c r="B9" s="116"/>
      <c r="C9" s="116"/>
      <c r="D9" s="116"/>
      <c r="E9" s="116"/>
      <c r="F9" s="116"/>
      <c r="G9" s="116"/>
      <c r="H9" s="116"/>
      <c r="I9" s="116"/>
      <c r="J9" s="117"/>
      <c r="M9" s="113">
        <f>E4</f>
        <v>10</v>
      </c>
      <c r="N9" s="116"/>
      <c r="O9" s="116"/>
      <c r="P9" s="116"/>
      <c r="Q9" s="116"/>
      <c r="R9" s="116"/>
      <c r="S9" s="116"/>
      <c r="T9" s="116"/>
      <c r="U9" s="116"/>
      <c r="V9" s="117"/>
      <c r="Y9" s="113">
        <f>E4</f>
        <v>10</v>
      </c>
      <c r="Z9" s="116"/>
      <c r="AA9" s="116"/>
      <c r="AB9" s="116"/>
      <c r="AC9" s="116"/>
      <c r="AD9" s="116"/>
      <c r="AE9" s="116"/>
      <c r="AF9" s="116"/>
      <c r="AG9" s="116"/>
      <c r="AH9" s="117"/>
    </row>
    <row r="10" spans="1:34">
      <c r="A10" s="19" t="s">
        <v>18</v>
      </c>
      <c r="B10" s="92" t="s">
        <v>86</v>
      </c>
      <c r="C10" s="92"/>
      <c r="D10" s="92"/>
      <c r="E10" s="92"/>
      <c r="F10" s="92"/>
      <c r="G10" s="92"/>
      <c r="H10" s="16"/>
      <c r="I10" s="19" t="s">
        <v>18</v>
      </c>
      <c r="J10" s="65">
        <f>B2-10-32.5</f>
        <v>1987.5</v>
      </c>
      <c r="M10" s="19" t="s">
        <v>18</v>
      </c>
      <c r="N10" s="92" t="s">
        <v>86</v>
      </c>
      <c r="O10" s="92"/>
      <c r="P10" s="92"/>
      <c r="Q10" s="92"/>
      <c r="R10" s="92"/>
      <c r="S10" s="92"/>
      <c r="T10" s="23"/>
      <c r="U10" s="19" t="s">
        <v>18</v>
      </c>
      <c r="V10" s="65">
        <f>B2-10-32.5</f>
        <v>1987.5</v>
      </c>
      <c r="Y10" s="19" t="s">
        <v>18</v>
      </c>
      <c r="Z10" s="92" t="s">
        <v>86</v>
      </c>
      <c r="AA10" s="92"/>
      <c r="AB10" s="92"/>
      <c r="AC10" s="92"/>
      <c r="AD10" s="92"/>
      <c r="AE10" s="92"/>
      <c r="AF10" s="23"/>
      <c r="AG10" s="19" t="s">
        <v>18</v>
      </c>
      <c r="AH10" s="65">
        <f>B2-10-32.5</f>
        <v>1987.5</v>
      </c>
    </row>
    <row r="11" spans="1:34">
      <c r="A11" s="17"/>
      <c r="B11" s="18"/>
      <c r="C11" s="18"/>
      <c r="D11" s="18"/>
      <c r="E11" s="18"/>
      <c r="F11" s="18"/>
      <c r="G11" s="18"/>
      <c r="H11" s="18"/>
      <c r="I11" s="18"/>
      <c r="J11" s="52"/>
      <c r="M11" s="17"/>
      <c r="N11" s="18"/>
      <c r="O11" s="18"/>
      <c r="P11" s="18"/>
      <c r="Q11" s="18"/>
      <c r="R11" s="18"/>
      <c r="S11" s="18"/>
      <c r="T11" s="18"/>
      <c r="U11" s="18"/>
      <c r="V11" s="52"/>
      <c r="Y11" s="17"/>
      <c r="Z11" s="18"/>
      <c r="AA11" s="18"/>
      <c r="AB11" s="18"/>
      <c r="AC11" s="18"/>
      <c r="AD11" s="18"/>
      <c r="AE11" s="18"/>
      <c r="AF11" s="18"/>
      <c r="AG11" s="18"/>
      <c r="AH11" s="52"/>
    </row>
    <row r="12" spans="1:34">
      <c r="A12" s="19" t="s">
        <v>22</v>
      </c>
      <c r="B12" s="92" t="s">
        <v>32</v>
      </c>
      <c r="C12" s="92"/>
      <c r="D12" s="92"/>
      <c r="E12" s="92"/>
      <c r="F12" s="92"/>
      <c r="G12" s="92"/>
      <c r="H12" s="16"/>
      <c r="I12" s="19" t="s">
        <v>22</v>
      </c>
      <c r="J12" s="65">
        <f>B4+50+30</f>
        <v>1830</v>
      </c>
      <c r="M12" s="19" t="s">
        <v>22</v>
      </c>
      <c r="N12" s="92" t="s">
        <v>36</v>
      </c>
      <c r="O12" s="92"/>
      <c r="P12" s="92"/>
      <c r="Q12" s="92"/>
      <c r="R12" s="92"/>
      <c r="S12" s="92"/>
      <c r="T12" s="23"/>
      <c r="U12" s="19" t="s">
        <v>22</v>
      </c>
      <c r="V12" s="65">
        <f>B4+50+30</f>
        <v>1830</v>
      </c>
      <c r="Y12" s="19" t="s">
        <v>22</v>
      </c>
      <c r="Z12" s="92" t="s">
        <v>31</v>
      </c>
      <c r="AA12" s="92"/>
      <c r="AB12" s="92"/>
      <c r="AC12" s="92"/>
      <c r="AD12" s="92"/>
      <c r="AE12" s="92"/>
      <c r="AF12" s="23"/>
      <c r="AG12" s="19" t="s">
        <v>22</v>
      </c>
      <c r="AH12" s="65">
        <f>B4+50+30</f>
        <v>1830</v>
      </c>
    </row>
    <row r="13" spans="1:34">
      <c r="A13" s="17"/>
      <c r="B13" s="18"/>
      <c r="C13" s="18"/>
      <c r="D13" s="18"/>
      <c r="E13" s="18"/>
      <c r="F13" s="18"/>
      <c r="G13" s="18"/>
      <c r="H13" s="18"/>
      <c r="I13" s="18"/>
      <c r="J13" s="52"/>
      <c r="M13" s="17"/>
      <c r="N13" s="18"/>
      <c r="O13" s="18"/>
      <c r="P13" s="18"/>
      <c r="Q13" s="18"/>
      <c r="R13" s="18"/>
      <c r="S13" s="18"/>
      <c r="T13" s="18"/>
      <c r="U13" s="18"/>
      <c r="V13" s="52"/>
      <c r="Y13" s="17"/>
      <c r="Z13" s="18"/>
      <c r="AA13" s="18"/>
      <c r="AB13" s="18"/>
      <c r="AC13" s="18"/>
      <c r="AD13" s="18"/>
      <c r="AE13" s="18"/>
      <c r="AF13" s="18"/>
      <c r="AG13" s="18"/>
      <c r="AH13" s="52"/>
    </row>
    <row r="14" spans="1:34">
      <c r="A14" s="19" t="s">
        <v>24</v>
      </c>
      <c r="B14" s="92" t="s">
        <v>25</v>
      </c>
      <c r="C14" s="92"/>
      <c r="D14" s="92"/>
      <c r="E14" s="92"/>
      <c r="F14" s="92"/>
      <c r="G14" s="92"/>
      <c r="H14" s="16"/>
      <c r="I14" s="19" t="s">
        <v>24</v>
      </c>
      <c r="J14" s="67">
        <f>J10*J12*E4*0.0000025</f>
        <v>90.928125000000009</v>
      </c>
      <c r="M14" s="19" t="s">
        <v>24</v>
      </c>
      <c r="N14" s="92" t="s">
        <v>25</v>
      </c>
      <c r="O14" s="92"/>
      <c r="P14" s="92"/>
      <c r="Q14" s="92"/>
      <c r="R14" s="92"/>
      <c r="S14" s="92"/>
      <c r="T14" s="23"/>
      <c r="U14" s="19" t="s">
        <v>24</v>
      </c>
      <c r="V14" s="67">
        <f>V10*V12*E4*0.0000025</f>
        <v>90.928125000000009</v>
      </c>
      <c r="Y14" s="19" t="s">
        <v>24</v>
      </c>
      <c r="Z14" s="92" t="s">
        <v>25</v>
      </c>
      <c r="AA14" s="92"/>
      <c r="AB14" s="92"/>
      <c r="AC14" s="92"/>
      <c r="AD14" s="92"/>
      <c r="AE14" s="92"/>
      <c r="AF14" s="23"/>
      <c r="AG14" s="19" t="s">
        <v>24</v>
      </c>
      <c r="AH14" s="67">
        <f>AH10*AH12*E4*0.0000025</f>
        <v>90.928125000000009</v>
      </c>
    </row>
    <row r="15" spans="1:34">
      <c r="A15" s="17"/>
      <c r="B15" s="18"/>
      <c r="C15" s="18"/>
      <c r="D15" s="18"/>
      <c r="E15" s="18"/>
      <c r="F15" s="18"/>
      <c r="G15" s="18"/>
      <c r="H15" s="18"/>
      <c r="I15" s="18"/>
      <c r="J15" s="52"/>
      <c r="M15" s="17"/>
      <c r="N15" s="18"/>
      <c r="O15" s="18"/>
      <c r="P15" s="18"/>
      <c r="Q15" s="18"/>
      <c r="R15" s="18"/>
      <c r="S15" s="18"/>
      <c r="T15" s="18"/>
      <c r="U15" s="18"/>
      <c r="V15" s="52"/>
      <c r="Y15" s="17"/>
      <c r="Z15" s="18"/>
      <c r="AA15" s="18"/>
      <c r="AB15" s="18"/>
      <c r="AC15" s="18"/>
      <c r="AD15" s="18"/>
      <c r="AE15" s="18"/>
      <c r="AF15" s="18"/>
      <c r="AG15" s="18"/>
      <c r="AH15" s="52"/>
    </row>
    <row r="16" spans="1:34">
      <c r="A16" s="19" t="s">
        <v>26</v>
      </c>
      <c r="B16" s="92" t="s">
        <v>51</v>
      </c>
      <c r="C16" s="92"/>
      <c r="D16" s="92"/>
      <c r="E16" s="92"/>
      <c r="F16" s="92"/>
      <c r="G16" s="92"/>
      <c r="H16" s="16"/>
      <c r="I16" s="19" t="s">
        <v>26</v>
      </c>
      <c r="J16" s="65">
        <f>J12+B4</f>
        <v>3580</v>
      </c>
      <c r="M16" s="19" t="s">
        <v>26</v>
      </c>
      <c r="N16" s="92" t="s">
        <v>52</v>
      </c>
      <c r="O16" s="92"/>
      <c r="P16" s="92"/>
      <c r="Q16" s="92"/>
      <c r="R16" s="92"/>
      <c r="S16" s="92"/>
      <c r="T16" s="23"/>
      <c r="U16" s="19" t="s">
        <v>26</v>
      </c>
      <c r="V16" s="65">
        <f>V12+B4-H2+4</f>
        <v>3504</v>
      </c>
      <c r="Y16" s="19" t="s">
        <v>26</v>
      </c>
      <c r="Z16" s="92" t="s">
        <v>54</v>
      </c>
      <c r="AA16" s="92"/>
      <c r="AB16" s="92"/>
      <c r="AC16" s="92"/>
      <c r="AD16" s="92"/>
      <c r="AE16" s="92"/>
      <c r="AF16" s="23"/>
      <c r="AG16" s="19" t="s">
        <v>26</v>
      </c>
      <c r="AH16" s="65">
        <f>AH12+B4-H2-H4+4</f>
        <v>3444</v>
      </c>
    </row>
    <row r="17" spans="1:34">
      <c r="A17" s="17"/>
      <c r="B17" s="18"/>
      <c r="C17" s="18"/>
      <c r="D17" s="18"/>
      <c r="E17" s="18"/>
      <c r="F17" s="18"/>
      <c r="G17" s="18"/>
      <c r="H17" s="18"/>
      <c r="I17" s="18"/>
      <c r="J17" s="52"/>
      <c r="M17" s="17"/>
      <c r="N17" s="18"/>
      <c r="O17" s="18"/>
      <c r="P17" s="18"/>
      <c r="Q17" s="18"/>
      <c r="R17" s="18"/>
      <c r="S17" s="18"/>
      <c r="T17" s="18"/>
      <c r="U17" s="18"/>
      <c r="V17" s="52"/>
      <c r="Y17" s="17"/>
      <c r="Z17" s="18"/>
      <c r="AA17" s="18"/>
      <c r="AB17" s="18"/>
      <c r="AC17" s="18"/>
      <c r="AD17" s="18"/>
      <c r="AE17" s="18"/>
      <c r="AF17" s="18"/>
      <c r="AG17" s="18"/>
      <c r="AH17" s="52"/>
    </row>
    <row r="18" spans="1:34" ht="12" thickBot="1">
      <c r="A18" s="20" t="s">
        <v>28</v>
      </c>
      <c r="B18" s="93" t="s">
        <v>2</v>
      </c>
      <c r="C18" s="93"/>
      <c r="D18" s="93"/>
      <c r="E18" s="93"/>
      <c r="F18" s="93"/>
      <c r="G18" s="93"/>
      <c r="H18" s="22"/>
      <c r="I18" s="20" t="s">
        <v>28</v>
      </c>
      <c r="J18" s="66">
        <f>B4</f>
        <v>1750</v>
      </c>
      <c r="M18" s="20" t="s">
        <v>28</v>
      </c>
      <c r="N18" s="93" t="s">
        <v>53</v>
      </c>
      <c r="O18" s="93"/>
      <c r="P18" s="93"/>
      <c r="Q18" s="93"/>
      <c r="R18" s="93"/>
      <c r="S18" s="93"/>
      <c r="T18" s="27"/>
      <c r="U18" s="20" t="s">
        <v>28</v>
      </c>
      <c r="V18" s="66">
        <f>B4-H2+4</f>
        <v>1674</v>
      </c>
      <c r="Y18" s="20" t="s">
        <v>28</v>
      </c>
      <c r="Z18" s="93" t="s">
        <v>55</v>
      </c>
      <c r="AA18" s="93"/>
      <c r="AB18" s="93"/>
      <c r="AC18" s="93"/>
      <c r="AD18" s="93"/>
      <c r="AE18" s="93"/>
      <c r="AF18" s="27"/>
      <c r="AG18" s="20" t="s">
        <v>28</v>
      </c>
      <c r="AH18" s="66">
        <f>B4-H2-H4+4</f>
        <v>1614</v>
      </c>
    </row>
    <row r="19" spans="1:34" ht="12" thickBot="1">
      <c r="A19" s="17"/>
      <c r="B19" s="18"/>
      <c r="C19" s="18"/>
      <c r="D19" s="18"/>
      <c r="E19" s="18"/>
      <c r="F19" s="18"/>
      <c r="G19" s="18"/>
      <c r="H19" s="18"/>
      <c r="I19" s="18"/>
      <c r="J19" s="52"/>
      <c r="M19" s="17"/>
      <c r="N19" s="18"/>
      <c r="O19" s="18"/>
      <c r="P19" s="18"/>
      <c r="Q19" s="18"/>
      <c r="R19" s="18"/>
      <c r="S19" s="18"/>
      <c r="T19" s="18"/>
      <c r="U19" s="18"/>
      <c r="V19" s="52"/>
      <c r="Y19" s="17"/>
      <c r="Z19" s="18"/>
      <c r="AA19" s="18"/>
      <c r="AB19" s="18"/>
      <c r="AC19" s="18"/>
      <c r="AD19" s="18"/>
      <c r="AE19" s="18"/>
      <c r="AF19" s="18"/>
      <c r="AG19" s="18"/>
      <c r="AH19" s="52"/>
    </row>
    <row r="20" spans="1:34" ht="15" customHeight="1">
      <c r="A20" s="89" t="s">
        <v>16</v>
      </c>
      <c r="B20" s="90"/>
      <c r="C20" s="90"/>
      <c r="D20" s="90"/>
      <c r="E20" s="90"/>
      <c r="F20" s="90"/>
      <c r="G20" s="90"/>
      <c r="H20" s="90"/>
      <c r="I20" s="90"/>
      <c r="J20" s="91"/>
      <c r="M20" s="89" t="s">
        <v>16</v>
      </c>
      <c r="N20" s="90"/>
      <c r="O20" s="90"/>
      <c r="P20" s="90"/>
      <c r="Q20" s="90"/>
      <c r="R20" s="90"/>
      <c r="S20" s="90"/>
      <c r="T20" s="90"/>
      <c r="U20" s="90"/>
      <c r="V20" s="91"/>
      <c r="Y20" s="89" t="s">
        <v>16</v>
      </c>
      <c r="Z20" s="90"/>
      <c r="AA20" s="90"/>
      <c r="AB20" s="90"/>
      <c r="AC20" s="90"/>
      <c r="AD20" s="90"/>
      <c r="AE20" s="90"/>
      <c r="AF20" s="90"/>
      <c r="AG20" s="90"/>
      <c r="AH20" s="91"/>
    </row>
    <row r="21" spans="1:34">
      <c r="A21" s="113">
        <f>E4</f>
        <v>10</v>
      </c>
      <c r="B21" s="116"/>
      <c r="C21" s="116"/>
      <c r="D21" s="116"/>
      <c r="E21" s="116"/>
      <c r="F21" s="116"/>
      <c r="G21" s="116"/>
      <c r="H21" s="116"/>
      <c r="I21" s="116"/>
      <c r="J21" s="117"/>
      <c r="M21" s="113">
        <f>E4</f>
        <v>10</v>
      </c>
      <c r="N21" s="116"/>
      <c r="O21" s="116"/>
      <c r="P21" s="116"/>
      <c r="Q21" s="116"/>
      <c r="R21" s="116"/>
      <c r="S21" s="116"/>
      <c r="T21" s="116"/>
      <c r="U21" s="116"/>
      <c r="V21" s="117"/>
      <c r="Y21" s="113">
        <f>E4</f>
        <v>10</v>
      </c>
      <c r="Z21" s="116"/>
      <c r="AA21" s="116"/>
      <c r="AB21" s="116"/>
      <c r="AC21" s="116"/>
      <c r="AD21" s="116"/>
      <c r="AE21" s="116"/>
      <c r="AF21" s="116"/>
      <c r="AG21" s="116"/>
      <c r="AH21" s="117"/>
    </row>
    <row r="22" spans="1:34">
      <c r="A22" s="19" t="s">
        <v>18</v>
      </c>
      <c r="B22" s="92" t="s">
        <v>45</v>
      </c>
      <c r="C22" s="92"/>
      <c r="D22" s="92"/>
      <c r="E22" s="92"/>
      <c r="F22" s="92"/>
      <c r="G22" s="92"/>
      <c r="H22" s="16"/>
      <c r="I22" s="19" t="s">
        <v>18</v>
      </c>
      <c r="J22" s="65">
        <f>B2-10-33</f>
        <v>1987</v>
      </c>
      <c r="M22" s="19" t="s">
        <v>18</v>
      </c>
      <c r="N22" s="92" t="s">
        <v>45</v>
      </c>
      <c r="O22" s="92"/>
      <c r="P22" s="92"/>
      <c r="Q22" s="92"/>
      <c r="R22" s="92"/>
      <c r="S22" s="92"/>
      <c r="T22" s="23"/>
      <c r="U22" s="19" t="s">
        <v>18</v>
      </c>
      <c r="V22" s="65">
        <f>B2-10-33</f>
        <v>1987</v>
      </c>
      <c r="Y22" s="19" t="s">
        <v>18</v>
      </c>
      <c r="Z22" s="92" t="s">
        <v>45</v>
      </c>
      <c r="AA22" s="92"/>
      <c r="AB22" s="92"/>
      <c r="AC22" s="92"/>
      <c r="AD22" s="92"/>
      <c r="AE22" s="92"/>
      <c r="AF22" s="23"/>
      <c r="AG22" s="19" t="s">
        <v>18</v>
      </c>
      <c r="AH22" s="65">
        <f>B2-10-33</f>
        <v>1987</v>
      </c>
    </row>
    <row r="23" spans="1:34">
      <c r="A23" s="17"/>
      <c r="B23" s="18"/>
      <c r="C23" s="18"/>
      <c r="D23" s="18"/>
      <c r="E23" s="18"/>
      <c r="F23" s="18"/>
      <c r="G23" s="18"/>
      <c r="H23" s="18"/>
      <c r="I23" s="18"/>
      <c r="J23" s="52"/>
      <c r="M23" s="17"/>
      <c r="N23" s="18"/>
      <c r="O23" s="18"/>
      <c r="P23" s="18"/>
      <c r="Q23" s="18"/>
      <c r="R23" s="18"/>
      <c r="S23" s="18"/>
      <c r="T23" s="18"/>
      <c r="U23" s="18"/>
      <c r="V23" s="52"/>
      <c r="Y23" s="17"/>
      <c r="Z23" s="18"/>
      <c r="AA23" s="18"/>
      <c r="AB23" s="18"/>
      <c r="AC23" s="18"/>
      <c r="AD23" s="18"/>
      <c r="AE23" s="18"/>
      <c r="AF23" s="18"/>
      <c r="AG23" s="18"/>
      <c r="AH23" s="52"/>
    </row>
    <row r="24" spans="1:34">
      <c r="A24" s="19" t="s">
        <v>22</v>
      </c>
      <c r="B24" s="92" t="s">
        <v>31</v>
      </c>
      <c r="C24" s="92"/>
      <c r="D24" s="92"/>
      <c r="E24" s="92"/>
      <c r="F24" s="92"/>
      <c r="G24" s="92"/>
      <c r="H24" s="16"/>
      <c r="I24" s="19" t="s">
        <v>22</v>
      </c>
      <c r="J24" s="65">
        <f>B4+50+30</f>
        <v>1830</v>
      </c>
      <c r="M24" s="19" t="s">
        <v>22</v>
      </c>
      <c r="N24" s="92" t="s">
        <v>31</v>
      </c>
      <c r="O24" s="92"/>
      <c r="P24" s="92"/>
      <c r="Q24" s="92"/>
      <c r="R24" s="92"/>
      <c r="S24" s="92"/>
      <c r="T24" s="23"/>
      <c r="U24" s="19" t="s">
        <v>22</v>
      </c>
      <c r="V24" s="65">
        <f>B4+50+30</f>
        <v>1830</v>
      </c>
      <c r="Y24" s="19" t="s">
        <v>22</v>
      </c>
      <c r="Z24" s="92" t="s">
        <v>31</v>
      </c>
      <c r="AA24" s="92"/>
      <c r="AB24" s="92"/>
      <c r="AC24" s="92"/>
      <c r="AD24" s="92"/>
      <c r="AE24" s="92"/>
      <c r="AF24" s="23"/>
      <c r="AG24" s="19" t="s">
        <v>22</v>
      </c>
      <c r="AH24" s="65">
        <f>B4+50+30</f>
        <v>1830</v>
      </c>
    </row>
    <row r="25" spans="1:34">
      <c r="A25" s="17"/>
      <c r="B25" s="18"/>
      <c r="C25" s="18"/>
      <c r="D25" s="18"/>
      <c r="E25" s="18"/>
      <c r="F25" s="18"/>
      <c r="G25" s="18"/>
      <c r="H25" s="18"/>
      <c r="I25" s="18"/>
      <c r="J25" s="52"/>
      <c r="M25" s="17"/>
      <c r="N25" s="18"/>
      <c r="O25" s="18"/>
      <c r="P25" s="18"/>
      <c r="Q25" s="18"/>
      <c r="R25" s="18"/>
      <c r="S25" s="18"/>
      <c r="T25" s="18"/>
      <c r="U25" s="18"/>
      <c r="V25" s="52"/>
      <c r="Y25" s="17"/>
      <c r="Z25" s="18"/>
      <c r="AA25" s="18"/>
      <c r="AB25" s="18"/>
      <c r="AC25" s="18"/>
      <c r="AD25" s="18"/>
      <c r="AE25" s="18"/>
      <c r="AF25" s="18"/>
      <c r="AG25" s="18"/>
      <c r="AH25" s="52"/>
    </row>
    <row r="26" spans="1:34">
      <c r="A26" s="19" t="s">
        <v>24</v>
      </c>
      <c r="B26" s="92" t="s">
        <v>25</v>
      </c>
      <c r="C26" s="92"/>
      <c r="D26" s="92"/>
      <c r="E26" s="92"/>
      <c r="F26" s="92"/>
      <c r="G26" s="92"/>
      <c r="H26" s="23"/>
      <c r="I26" s="19" t="s">
        <v>24</v>
      </c>
      <c r="J26" s="67">
        <f>J22*J24*E4*0.0000025</f>
        <v>90.905250000000009</v>
      </c>
      <c r="M26" s="19" t="s">
        <v>24</v>
      </c>
      <c r="N26" s="92" t="s">
        <v>25</v>
      </c>
      <c r="O26" s="92"/>
      <c r="P26" s="92"/>
      <c r="Q26" s="92"/>
      <c r="R26" s="92"/>
      <c r="S26" s="92"/>
      <c r="T26" s="23"/>
      <c r="U26" s="19" t="s">
        <v>24</v>
      </c>
      <c r="V26" s="67">
        <f>V22*V24*E4*0.0000025</f>
        <v>90.905250000000009</v>
      </c>
      <c r="Y26" s="19" t="s">
        <v>24</v>
      </c>
      <c r="Z26" s="92" t="s">
        <v>25</v>
      </c>
      <c r="AA26" s="92"/>
      <c r="AB26" s="92"/>
      <c r="AC26" s="92"/>
      <c r="AD26" s="92"/>
      <c r="AE26" s="92"/>
      <c r="AF26" s="23"/>
      <c r="AG26" s="19" t="s">
        <v>24</v>
      </c>
      <c r="AH26" s="67">
        <f>AH22*AH24*E4*0.0000025</f>
        <v>90.905250000000009</v>
      </c>
    </row>
    <row r="27" spans="1:34">
      <c r="A27" s="17"/>
      <c r="B27" s="18"/>
      <c r="C27" s="18"/>
      <c r="D27" s="18"/>
      <c r="E27" s="18"/>
      <c r="F27" s="18"/>
      <c r="G27" s="18"/>
      <c r="H27" s="18"/>
      <c r="I27" s="18"/>
      <c r="J27" s="52"/>
      <c r="M27" s="17"/>
      <c r="N27" s="18"/>
      <c r="O27" s="18"/>
      <c r="P27" s="18"/>
      <c r="Q27" s="18"/>
      <c r="R27" s="18"/>
      <c r="S27" s="18"/>
      <c r="T27" s="18"/>
      <c r="U27" s="18"/>
      <c r="V27" s="52"/>
      <c r="Y27" s="17"/>
      <c r="Z27" s="18"/>
      <c r="AA27" s="18"/>
      <c r="AB27" s="18"/>
      <c r="AC27" s="18"/>
      <c r="AD27" s="18"/>
      <c r="AE27" s="18"/>
      <c r="AF27" s="18"/>
      <c r="AG27" s="18"/>
      <c r="AH27" s="52"/>
    </row>
    <row r="28" spans="1:34">
      <c r="A28" s="19" t="s">
        <v>26</v>
      </c>
      <c r="B28" s="92" t="s">
        <v>51</v>
      </c>
      <c r="C28" s="92"/>
      <c r="D28" s="92"/>
      <c r="E28" s="92"/>
      <c r="F28" s="92"/>
      <c r="G28" s="92"/>
      <c r="H28" s="16"/>
      <c r="I28" s="19" t="s">
        <v>26</v>
      </c>
      <c r="J28" s="65">
        <f>J24+B4</f>
        <v>3580</v>
      </c>
      <c r="M28" s="19" t="s">
        <v>26</v>
      </c>
      <c r="N28" s="92" t="s">
        <v>52</v>
      </c>
      <c r="O28" s="92"/>
      <c r="P28" s="92"/>
      <c r="Q28" s="92"/>
      <c r="R28" s="92"/>
      <c r="S28" s="92"/>
      <c r="T28" s="23"/>
      <c r="U28" s="19" t="s">
        <v>26</v>
      </c>
      <c r="V28" s="65">
        <f>V24+B4-H2+4</f>
        <v>3504</v>
      </c>
      <c r="Y28" s="19" t="s">
        <v>26</v>
      </c>
      <c r="Z28" s="92" t="s">
        <v>54</v>
      </c>
      <c r="AA28" s="92"/>
      <c r="AB28" s="92"/>
      <c r="AC28" s="92"/>
      <c r="AD28" s="92"/>
      <c r="AE28" s="92"/>
      <c r="AF28" s="23"/>
      <c r="AG28" s="19" t="s">
        <v>26</v>
      </c>
      <c r="AH28" s="65">
        <f>AH24+B4-H2-H4+4</f>
        <v>3444</v>
      </c>
    </row>
    <row r="29" spans="1:34">
      <c r="A29" s="17"/>
      <c r="B29" s="18"/>
      <c r="C29" s="18"/>
      <c r="D29" s="18"/>
      <c r="E29" s="18"/>
      <c r="F29" s="18"/>
      <c r="G29" s="18"/>
      <c r="H29" s="18"/>
      <c r="I29" s="18"/>
      <c r="J29" s="52"/>
      <c r="M29" s="17"/>
      <c r="N29" s="18"/>
      <c r="O29" s="18"/>
      <c r="P29" s="18"/>
      <c r="Q29" s="18"/>
      <c r="R29" s="18"/>
      <c r="S29" s="18"/>
      <c r="T29" s="18"/>
      <c r="U29" s="18"/>
      <c r="V29" s="52"/>
      <c r="Y29" s="17"/>
      <c r="Z29" s="18"/>
      <c r="AA29" s="18"/>
      <c r="AB29" s="18"/>
      <c r="AC29" s="18"/>
      <c r="AD29" s="18"/>
      <c r="AE29" s="18"/>
      <c r="AF29" s="18"/>
      <c r="AG29" s="18"/>
      <c r="AH29" s="52"/>
    </row>
    <row r="30" spans="1:34" ht="12" thickBot="1">
      <c r="A30" s="20" t="s">
        <v>28</v>
      </c>
      <c r="B30" s="93" t="s">
        <v>2</v>
      </c>
      <c r="C30" s="93"/>
      <c r="D30" s="93"/>
      <c r="E30" s="93"/>
      <c r="F30" s="93"/>
      <c r="G30" s="93"/>
      <c r="H30" s="22"/>
      <c r="I30" s="20" t="s">
        <v>28</v>
      </c>
      <c r="J30" s="66">
        <f>B4</f>
        <v>1750</v>
      </c>
      <c r="M30" s="20" t="s">
        <v>28</v>
      </c>
      <c r="N30" s="93" t="s">
        <v>53</v>
      </c>
      <c r="O30" s="93"/>
      <c r="P30" s="93"/>
      <c r="Q30" s="93"/>
      <c r="R30" s="93"/>
      <c r="S30" s="93"/>
      <c r="T30" s="27"/>
      <c r="U30" s="20" t="s">
        <v>28</v>
      </c>
      <c r="V30" s="66">
        <f>B4-H2+4</f>
        <v>1674</v>
      </c>
      <c r="Y30" s="20" t="s">
        <v>28</v>
      </c>
      <c r="Z30" s="93" t="s">
        <v>55</v>
      </c>
      <c r="AA30" s="93"/>
      <c r="AB30" s="93"/>
      <c r="AC30" s="93"/>
      <c r="AD30" s="93"/>
      <c r="AE30" s="93"/>
      <c r="AF30" s="27"/>
      <c r="AG30" s="20" t="s">
        <v>28</v>
      </c>
      <c r="AH30" s="66">
        <f>B4-H2-H4+4</f>
        <v>1614</v>
      </c>
    </row>
    <row r="31" spans="1:34" ht="12" thickBot="1">
      <c r="A31" s="17"/>
      <c r="B31" s="18"/>
      <c r="C31" s="18"/>
      <c r="D31" s="18"/>
      <c r="E31" s="18"/>
      <c r="F31" s="18"/>
      <c r="G31" s="18"/>
      <c r="H31" s="18"/>
      <c r="I31" s="18"/>
      <c r="J31" s="52"/>
      <c r="M31" s="17"/>
      <c r="N31" s="18"/>
      <c r="O31" s="18"/>
      <c r="P31" s="18"/>
      <c r="Q31" s="18"/>
      <c r="R31" s="18"/>
      <c r="S31" s="18"/>
      <c r="T31" s="18"/>
      <c r="U31" s="18"/>
      <c r="V31" s="52"/>
      <c r="Y31" s="17"/>
      <c r="Z31" s="18"/>
      <c r="AA31" s="18"/>
      <c r="AB31" s="18"/>
      <c r="AC31" s="18"/>
      <c r="AD31" s="18"/>
      <c r="AE31" s="18"/>
      <c r="AF31" s="18"/>
      <c r="AG31" s="18"/>
      <c r="AH31" s="52"/>
    </row>
    <row r="32" spans="1:34" ht="15" customHeight="1">
      <c r="A32" s="89" t="s">
        <v>17</v>
      </c>
      <c r="B32" s="90"/>
      <c r="C32" s="90"/>
      <c r="D32" s="90"/>
      <c r="E32" s="90"/>
      <c r="F32" s="90"/>
      <c r="G32" s="90"/>
      <c r="H32" s="90"/>
      <c r="I32" s="90"/>
      <c r="J32" s="91"/>
      <c r="M32" s="89" t="s">
        <v>17</v>
      </c>
      <c r="N32" s="90"/>
      <c r="O32" s="90"/>
      <c r="P32" s="90"/>
      <c r="Q32" s="90"/>
      <c r="R32" s="90"/>
      <c r="S32" s="90"/>
      <c r="T32" s="90"/>
      <c r="U32" s="90"/>
      <c r="V32" s="91"/>
      <c r="Y32" s="89" t="s">
        <v>17</v>
      </c>
      <c r="Z32" s="90"/>
      <c r="AA32" s="90"/>
      <c r="AB32" s="90"/>
      <c r="AC32" s="90"/>
      <c r="AD32" s="90"/>
      <c r="AE32" s="90"/>
      <c r="AF32" s="90"/>
      <c r="AG32" s="90"/>
      <c r="AH32" s="91"/>
    </row>
    <row r="33" spans="1:34">
      <c r="A33" s="113">
        <f>E4</f>
        <v>10</v>
      </c>
      <c r="B33" s="116"/>
      <c r="C33" s="116"/>
      <c r="D33" s="116"/>
      <c r="E33" s="116"/>
      <c r="F33" s="116"/>
      <c r="G33" s="116"/>
      <c r="H33" s="116"/>
      <c r="I33" s="116"/>
      <c r="J33" s="117"/>
      <c r="M33" s="113">
        <f>E4</f>
        <v>10</v>
      </c>
      <c r="N33" s="116"/>
      <c r="O33" s="116"/>
      <c r="P33" s="116"/>
      <c r="Q33" s="116"/>
      <c r="R33" s="116"/>
      <c r="S33" s="116"/>
      <c r="T33" s="116"/>
      <c r="U33" s="116"/>
      <c r="V33" s="117"/>
      <c r="Y33" s="113">
        <f>E4</f>
        <v>10</v>
      </c>
      <c r="Z33" s="116"/>
      <c r="AA33" s="116"/>
      <c r="AB33" s="116"/>
      <c r="AC33" s="116"/>
      <c r="AD33" s="116"/>
      <c r="AE33" s="116"/>
      <c r="AF33" s="116"/>
      <c r="AG33" s="116"/>
      <c r="AH33" s="117"/>
    </row>
    <row r="34" spans="1:34">
      <c r="A34" s="19" t="s">
        <v>18</v>
      </c>
      <c r="B34" s="92" t="s">
        <v>46</v>
      </c>
      <c r="C34" s="92"/>
      <c r="D34" s="92"/>
      <c r="E34" s="92"/>
      <c r="F34" s="92"/>
      <c r="G34" s="92"/>
      <c r="H34" s="16"/>
      <c r="I34" s="19" t="s">
        <v>18</v>
      </c>
      <c r="J34" s="65">
        <f>B2-10-35</f>
        <v>1985</v>
      </c>
      <c r="M34" s="19" t="s">
        <v>18</v>
      </c>
      <c r="N34" s="92" t="s">
        <v>46</v>
      </c>
      <c r="O34" s="92"/>
      <c r="P34" s="92"/>
      <c r="Q34" s="92"/>
      <c r="R34" s="92"/>
      <c r="S34" s="92"/>
      <c r="T34" s="23"/>
      <c r="U34" s="19" t="s">
        <v>18</v>
      </c>
      <c r="V34" s="65">
        <f>B2-10-35</f>
        <v>1985</v>
      </c>
      <c r="Y34" s="19" t="s">
        <v>18</v>
      </c>
      <c r="Z34" s="92" t="s">
        <v>46</v>
      </c>
      <c r="AA34" s="92"/>
      <c r="AB34" s="92"/>
      <c r="AC34" s="92"/>
      <c r="AD34" s="92"/>
      <c r="AE34" s="92"/>
      <c r="AF34" s="23"/>
      <c r="AG34" s="19" t="s">
        <v>18</v>
      </c>
      <c r="AH34" s="65">
        <f>B2-10-35</f>
        <v>1985</v>
      </c>
    </row>
    <row r="35" spans="1:34">
      <c r="A35" s="17"/>
      <c r="B35" s="18"/>
      <c r="C35" s="18"/>
      <c r="D35" s="18"/>
      <c r="E35" s="18"/>
      <c r="F35" s="18"/>
      <c r="G35" s="18"/>
      <c r="H35" s="18"/>
      <c r="I35" s="18"/>
      <c r="J35" s="52"/>
      <c r="M35" s="17"/>
      <c r="N35" s="18"/>
      <c r="O35" s="18"/>
      <c r="P35" s="18"/>
      <c r="Q35" s="18"/>
      <c r="R35" s="18"/>
      <c r="S35" s="18"/>
      <c r="T35" s="18"/>
      <c r="U35" s="18"/>
      <c r="V35" s="52"/>
      <c r="Y35" s="17"/>
      <c r="Z35" s="18"/>
      <c r="AA35" s="18"/>
      <c r="AB35" s="18"/>
      <c r="AC35" s="18"/>
      <c r="AD35" s="18"/>
      <c r="AE35" s="18"/>
      <c r="AF35" s="18"/>
      <c r="AG35" s="18"/>
      <c r="AH35" s="52"/>
    </row>
    <row r="36" spans="1:34">
      <c r="A36" s="19" t="s">
        <v>22</v>
      </c>
      <c r="B36" s="92" t="s">
        <v>23</v>
      </c>
      <c r="C36" s="92"/>
      <c r="D36" s="92"/>
      <c r="E36" s="92"/>
      <c r="F36" s="92"/>
      <c r="G36" s="92"/>
      <c r="H36" s="16"/>
      <c r="I36" s="19" t="s">
        <v>22</v>
      </c>
      <c r="J36" s="65">
        <f>B4+50+30</f>
        <v>1830</v>
      </c>
      <c r="M36" s="19" t="s">
        <v>22</v>
      </c>
      <c r="N36" s="92" t="s">
        <v>31</v>
      </c>
      <c r="O36" s="92"/>
      <c r="P36" s="92"/>
      <c r="Q36" s="92"/>
      <c r="R36" s="92"/>
      <c r="S36" s="92"/>
      <c r="T36" s="23"/>
      <c r="U36" s="19" t="s">
        <v>22</v>
      </c>
      <c r="V36" s="65">
        <f>B4+50+30</f>
        <v>1830</v>
      </c>
      <c r="Y36" s="19" t="s">
        <v>22</v>
      </c>
      <c r="Z36" s="92" t="s">
        <v>31</v>
      </c>
      <c r="AA36" s="92"/>
      <c r="AB36" s="92"/>
      <c r="AC36" s="92"/>
      <c r="AD36" s="92"/>
      <c r="AE36" s="92"/>
      <c r="AF36" s="23"/>
      <c r="AG36" s="19" t="s">
        <v>22</v>
      </c>
      <c r="AH36" s="65">
        <f>B4+50+30</f>
        <v>1830</v>
      </c>
    </row>
    <row r="37" spans="1:34">
      <c r="A37" s="17"/>
      <c r="B37" s="18"/>
      <c r="C37" s="18"/>
      <c r="D37" s="18"/>
      <c r="E37" s="18"/>
      <c r="F37" s="18"/>
      <c r="G37" s="18"/>
      <c r="H37" s="18"/>
      <c r="I37" s="18"/>
      <c r="J37" s="52"/>
      <c r="M37" s="17"/>
      <c r="N37" s="18"/>
      <c r="O37" s="18"/>
      <c r="P37" s="18"/>
      <c r="Q37" s="18"/>
      <c r="R37" s="18"/>
      <c r="S37" s="18"/>
      <c r="T37" s="18"/>
      <c r="U37" s="18"/>
      <c r="V37" s="52"/>
      <c r="Y37" s="17"/>
      <c r="Z37" s="18"/>
      <c r="AA37" s="18"/>
      <c r="AB37" s="18"/>
      <c r="AC37" s="18"/>
      <c r="AD37" s="18"/>
      <c r="AE37" s="18"/>
      <c r="AF37" s="18"/>
      <c r="AG37" s="18"/>
      <c r="AH37" s="52"/>
    </row>
    <row r="38" spans="1:34">
      <c r="A38" s="19" t="s">
        <v>24</v>
      </c>
      <c r="B38" s="92" t="s">
        <v>25</v>
      </c>
      <c r="C38" s="92"/>
      <c r="D38" s="92"/>
      <c r="E38" s="92"/>
      <c r="F38" s="92"/>
      <c r="G38" s="92"/>
      <c r="H38" s="16"/>
      <c r="I38" s="19" t="s">
        <v>24</v>
      </c>
      <c r="J38" s="67">
        <f>J34*J36*E4*0.0000025</f>
        <v>90.813750000000013</v>
      </c>
      <c r="M38" s="19" t="s">
        <v>24</v>
      </c>
      <c r="N38" s="92" t="s">
        <v>25</v>
      </c>
      <c r="O38" s="92"/>
      <c r="P38" s="92"/>
      <c r="Q38" s="92"/>
      <c r="R38" s="92"/>
      <c r="S38" s="92"/>
      <c r="T38" s="23"/>
      <c r="U38" s="19" t="s">
        <v>24</v>
      </c>
      <c r="V38" s="67">
        <f>V34*V36*E4*0.0000025</f>
        <v>90.813750000000013</v>
      </c>
      <c r="Y38" s="19" t="s">
        <v>24</v>
      </c>
      <c r="Z38" s="92" t="s">
        <v>25</v>
      </c>
      <c r="AA38" s="92"/>
      <c r="AB38" s="92"/>
      <c r="AC38" s="92"/>
      <c r="AD38" s="92"/>
      <c r="AE38" s="92"/>
      <c r="AF38" s="23"/>
      <c r="AG38" s="19" t="s">
        <v>24</v>
      </c>
      <c r="AH38" s="67">
        <f>AH34*AH36*E4*0.0000025</f>
        <v>90.813750000000013</v>
      </c>
    </row>
    <row r="39" spans="1:34">
      <c r="A39" s="17"/>
      <c r="B39" s="18"/>
      <c r="C39" s="18"/>
      <c r="D39" s="18"/>
      <c r="E39" s="18"/>
      <c r="F39" s="18"/>
      <c r="G39" s="18"/>
      <c r="H39" s="18"/>
      <c r="I39" s="18"/>
      <c r="J39" s="52"/>
      <c r="M39" s="17"/>
      <c r="N39" s="18"/>
      <c r="O39" s="18"/>
      <c r="P39" s="18"/>
      <c r="Q39" s="18"/>
      <c r="R39" s="18"/>
      <c r="S39" s="18"/>
      <c r="T39" s="18"/>
      <c r="U39" s="18"/>
      <c r="V39" s="52"/>
      <c r="Y39" s="17"/>
      <c r="Z39" s="18"/>
      <c r="AA39" s="18"/>
      <c r="AB39" s="18"/>
      <c r="AC39" s="18"/>
      <c r="AD39" s="18"/>
      <c r="AE39" s="18"/>
      <c r="AF39" s="18"/>
      <c r="AG39" s="18"/>
      <c r="AH39" s="52"/>
    </row>
    <row r="40" spans="1:34">
      <c r="A40" s="19" t="s">
        <v>26</v>
      </c>
      <c r="B40" s="92" t="s">
        <v>51</v>
      </c>
      <c r="C40" s="92"/>
      <c r="D40" s="92"/>
      <c r="E40" s="92"/>
      <c r="F40" s="92"/>
      <c r="G40" s="92"/>
      <c r="H40" s="16"/>
      <c r="I40" s="19" t="s">
        <v>26</v>
      </c>
      <c r="J40" s="65">
        <f>J36+B4</f>
        <v>3580</v>
      </c>
      <c r="M40" s="19" t="s">
        <v>26</v>
      </c>
      <c r="N40" s="92" t="s">
        <v>52</v>
      </c>
      <c r="O40" s="92"/>
      <c r="P40" s="92"/>
      <c r="Q40" s="92"/>
      <c r="R40" s="92"/>
      <c r="S40" s="92"/>
      <c r="T40" s="23"/>
      <c r="U40" s="19" t="s">
        <v>26</v>
      </c>
      <c r="V40" s="65">
        <f>V36+B4-H2+4</f>
        <v>3504</v>
      </c>
      <c r="Y40" s="19" t="s">
        <v>26</v>
      </c>
      <c r="Z40" s="92" t="s">
        <v>54</v>
      </c>
      <c r="AA40" s="92"/>
      <c r="AB40" s="92"/>
      <c r="AC40" s="92"/>
      <c r="AD40" s="92"/>
      <c r="AE40" s="92"/>
      <c r="AF40" s="23"/>
      <c r="AG40" s="19" t="s">
        <v>26</v>
      </c>
      <c r="AH40" s="65">
        <f>AH36+B4-H2-H4+4</f>
        <v>3444</v>
      </c>
    </row>
    <row r="41" spans="1:34">
      <c r="A41" s="17"/>
      <c r="B41" s="18"/>
      <c r="C41" s="18"/>
      <c r="D41" s="18"/>
      <c r="E41" s="18"/>
      <c r="F41" s="18"/>
      <c r="G41" s="18"/>
      <c r="H41" s="18"/>
      <c r="I41" s="18"/>
      <c r="J41" s="52"/>
      <c r="M41" s="17"/>
      <c r="N41" s="18"/>
      <c r="O41" s="18"/>
      <c r="P41" s="18"/>
      <c r="Q41" s="18"/>
      <c r="R41" s="18"/>
      <c r="S41" s="18"/>
      <c r="T41" s="18"/>
      <c r="U41" s="18"/>
      <c r="V41" s="52"/>
      <c r="Y41" s="17"/>
      <c r="Z41" s="18"/>
      <c r="AA41" s="18"/>
      <c r="AB41" s="18"/>
      <c r="AC41" s="18"/>
      <c r="AD41" s="18"/>
      <c r="AE41" s="18"/>
      <c r="AF41" s="18"/>
      <c r="AG41" s="18"/>
      <c r="AH41" s="52"/>
    </row>
    <row r="42" spans="1:34" ht="12" thickBot="1">
      <c r="A42" s="20" t="s">
        <v>28</v>
      </c>
      <c r="B42" s="93" t="s">
        <v>2</v>
      </c>
      <c r="C42" s="93"/>
      <c r="D42" s="93"/>
      <c r="E42" s="93"/>
      <c r="F42" s="93"/>
      <c r="G42" s="93"/>
      <c r="H42" s="22"/>
      <c r="I42" s="20" t="s">
        <v>28</v>
      </c>
      <c r="J42" s="66">
        <f>B4</f>
        <v>1750</v>
      </c>
      <c r="M42" s="20" t="s">
        <v>28</v>
      </c>
      <c r="N42" s="93" t="s">
        <v>53</v>
      </c>
      <c r="O42" s="93"/>
      <c r="P42" s="93"/>
      <c r="Q42" s="93"/>
      <c r="R42" s="93"/>
      <c r="S42" s="93"/>
      <c r="T42" s="27"/>
      <c r="U42" s="20" t="s">
        <v>28</v>
      </c>
      <c r="V42" s="66">
        <f>B4-H2+4</f>
        <v>1674</v>
      </c>
      <c r="Y42" s="20" t="s">
        <v>28</v>
      </c>
      <c r="Z42" s="93" t="s">
        <v>55</v>
      </c>
      <c r="AA42" s="93"/>
      <c r="AB42" s="93"/>
      <c r="AC42" s="93"/>
      <c r="AD42" s="93"/>
      <c r="AE42" s="93"/>
      <c r="AF42" s="27"/>
      <c r="AG42" s="20" t="s">
        <v>28</v>
      </c>
      <c r="AH42" s="66">
        <f>B4-H2-H4+4</f>
        <v>1614</v>
      </c>
    </row>
    <row r="44" spans="1:34">
      <c r="A44" s="111" t="s">
        <v>82</v>
      </c>
      <c r="B44" s="111"/>
      <c r="C44" s="111"/>
      <c r="D44" s="111"/>
      <c r="E44" s="111"/>
      <c r="F44" s="111"/>
      <c r="G44" s="111"/>
      <c r="H44" s="111"/>
      <c r="I44" s="111"/>
      <c r="J44" s="111"/>
      <c r="M44" s="84" t="s">
        <v>101</v>
      </c>
      <c r="N44" s="84"/>
      <c r="O44" s="84"/>
      <c r="P44" s="84"/>
      <c r="Q44" s="84"/>
      <c r="R44" s="84"/>
      <c r="S44" s="84"/>
      <c r="T44" s="84"/>
      <c r="U44" s="49"/>
      <c r="V44" s="53"/>
    </row>
    <row r="45" spans="1:34">
      <c r="J45" s="35"/>
      <c r="M45" s="80" t="s">
        <v>88</v>
      </c>
      <c r="N45" s="80"/>
      <c r="O45" s="80"/>
      <c r="P45" s="80"/>
      <c r="Q45" s="80"/>
      <c r="R45" s="80"/>
      <c r="S45" s="80"/>
      <c r="T45" s="80"/>
      <c r="U45" s="80" t="s">
        <v>89</v>
      </c>
      <c r="V45" s="80"/>
    </row>
    <row r="46" spans="1:34">
      <c r="A46" s="85" t="s">
        <v>103</v>
      </c>
      <c r="B46" s="86"/>
      <c r="C46" s="86"/>
      <c r="D46" s="86"/>
      <c r="E46" s="86"/>
      <c r="F46" s="86"/>
      <c r="G46" s="86"/>
      <c r="H46" s="86"/>
      <c r="I46" s="86"/>
      <c r="J46" s="86"/>
      <c r="M46" s="80" t="s">
        <v>96</v>
      </c>
      <c r="N46" s="80"/>
      <c r="O46" s="80"/>
      <c r="P46" s="80"/>
      <c r="Q46" s="80"/>
      <c r="R46" s="80"/>
      <c r="S46" s="80"/>
      <c r="T46" s="80"/>
      <c r="U46" s="80" t="s">
        <v>90</v>
      </c>
      <c r="V46" s="80"/>
    </row>
    <row r="47" spans="1:34">
      <c r="F47" s="38"/>
      <c r="H47" s="38"/>
      <c r="J47" s="35"/>
      <c r="M47" s="80" t="s">
        <v>97</v>
      </c>
      <c r="N47" s="80"/>
      <c r="O47" s="80"/>
      <c r="P47" s="80"/>
      <c r="Q47" s="80"/>
      <c r="R47" s="80"/>
      <c r="S47" s="80"/>
      <c r="T47" s="80"/>
      <c r="U47" s="80" t="s">
        <v>91</v>
      </c>
      <c r="V47" s="80"/>
    </row>
    <row r="48" spans="1:34">
      <c r="A48" s="112" t="s">
        <v>81</v>
      </c>
      <c r="B48" s="112"/>
      <c r="C48" s="112"/>
      <c r="D48" s="112"/>
      <c r="E48" s="112"/>
      <c r="F48" s="112"/>
      <c r="G48" s="112"/>
      <c r="H48" s="112"/>
      <c r="I48" s="112"/>
      <c r="J48" s="112"/>
      <c r="M48" s="80"/>
      <c r="N48" s="80"/>
      <c r="O48" s="80"/>
      <c r="P48" s="80"/>
      <c r="Q48" s="80"/>
      <c r="R48" s="80"/>
      <c r="S48" s="80"/>
      <c r="T48" s="80"/>
      <c r="U48" s="80"/>
      <c r="V48" s="80"/>
    </row>
    <row r="49" spans="1:34">
      <c r="M49" s="80" t="s">
        <v>99</v>
      </c>
      <c r="N49" s="80"/>
      <c r="O49" s="80"/>
      <c r="P49" s="80"/>
      <c r="Q49" s="80"/>
      <c r="R49" s="80"/>
      <c r="S49" s="80"/>
      <c r="T49" s="80"/>
      <c r="U49" s="80" t="s">
        <v>93</v>
      </c>
      <c r="V49" s="80"/>
    </row>
    <row r="50" spans="1:34">
      <c r="A50" s="82" t="s">
        <v>104</v>
      </c>
      <c r="B50" s="82"/>
      <c r="C50" s="82"/>
      <c r="D50" s="82"/>
      <c r="E50" s="82"/>
      <c r="F50" s="82"/>
      <c r="G50" s="82"/>
      <c r="H50" s="82"/>
      <c r="I50" s="82"/>
      <c r="J50" s="82"/>
      <c r="M50" s="80" t="s">
        <v>100</v>
      </c>
      <c r="N50" s="80"/>
      <c r="O50" s="80"/>
      <c r="P50" s="80"/>
      <c r="Q50" s="80"/>
      <c r="R50" s="80"/>
      <c r="S50" s="80"/>
      <c r="T50" s="80"/>
      <c r="U50" s="80" t="s">
        <v>94</v>
      </c>
      <c r="V50" s="80"/>
    </row>
    <row r="52" spans="1:34">
      <c r="A52" s="83" t="s">
        <v>105</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row>
    <row r="53" spans="1:34">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row>
    <row r="54" spans="1:34">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row>
  </sheetData>
  <sheetProtection password="DF83" sheet="1" objects="1" scenarios="1" selectLockedCells="1"/>
  <mergeCells count="90">
    <mergeCell ref="A52:AH54"/>
    <mergeCell ref="A50:J50"/>
    <mergeCell ref="B2:C2"/>
    <mergeCell ref="E2:F2"/>
    <mergeCell ref="H2:I2"/>
    <mergeCell ref="B4:C4"/>
    <mergeCell ref="E4:F4"/>
    <mergeCell ref="H4:I4"/>
    <mergeCell ref="B28:G28"/>
    <mergeCell ref="A33:J33"/>
    <mergeCell ref="B24:G24"/>
    <mergeCell ref="A6:J6"/>
    <mergeCell ref="A44:J44"/>
    <mergeCell ref="A46:J46"/>
    <mergeCell ref="A48:J48"/>
    <mergeCell ref="A9:J9"/>
    <mergeCell ref="N34:S34"/>
    <mergeCell ref="Z34:AE34"/>
    <mergeCell ref="B42:G42"/>
    <mergeCell ref="N42:S42"/>
    <mergeCell ref="Z42:AE42"/>
    <mergeCell ref="B38:G38"/>
    <mergeCell ref="N38:S38"/>
    <mergeCell ref="Z38:AE38"/>
    <mergeCell ref="B40:G40"/>
    <mergeCell ref="N40:S40"/>
    <mergeCell ref="Z40:AE40"/>
    <mergeCell ref="B36:G36"/>
    <mergeCell ref="N36:S36"/>
    <mergeCell ref="Z36:AE36"/>
    <mergeCell ref="B34:G34"/>
    <mergeCell ref="N28:S28"/>
    <mergeCell ref="Z28:AE28"/>
    <mergeCell ref="B30:G30"/>
    <mergeCell ref="N30:S30"/>
    <mergeCell ref="Z30:AE30"/>
    <mergeCell ref="M33:V33"/>
    <mergeCell ref="Y33:AH33"/>
    <mergeCell ref="A32:J32"/>
    <mergeCell ref="M32:V32"/>
    <mergeCell ref="Y32:AH32"/>
    <mergeCell ref="N24:S24"/>
    <mergeCell ref="Z24:AE24"/>
    <mergeCell ref="B26:G26"/>
    <mergeCell ref="N26:S26"/>
    <mergeCell ref="Z26:AE26"/>
    <mergeCell ref="B22:G22"/>
    <mergeCell ref="N22:S22"/>
    <mergeCell ref="Z22:AE22"/>
    <mergeCell ref="B14:G14"/>
    <mergeCell ref="N14:S14"/>
    <mergeCell ref="Z14:AE14"/>
    <mergeCell ref="B16:G16"/>
    <mergeCell ref="N16:S16"/>
    <mergeCell ref="Z16:AE16"/>
    <mergeCell ref="B18:G18"/>
    <mergeCell ref="N18:S18"/>
    <mergeCell ref="Z18:AE18"/>
    <mergeCell ref="M6:V6"/>
    <mergeCell ref="Y6:AH6"/>
    <mergeCell ref="A8:J8"/>
    <mergeCell ref="M8:V8"/>
    <mergeCell ref="Y8:AH8"/>
    <mergeCell ref="Y9:AH9"/>
    <mergeCell ref="M9:V9"/>
    <mergeCell ref="A21:J21"/>
    <mergeCell ref="M21:V21"/>
    <mergeCell ref="Y21:AH21"/>
    <mergeCell ref="A20:J20"/>
    <mergeCell ref="M20:V20"/>
    <mergeCell ref="Y20:AH20"/>
    <mergeCell ref="B10:G10"/>
    <mergeCell ref="N10:S10"/>
    <mergeCell ref="Z10:AE10"/>
    <mergeCell ref="B12:G12"/>
    <mergeCell ref="N12:S12"/>
    <mergeCell ref="Z12:AE12"/>
    <mergeCell ref="M50:T50"/>
    <mergeCell ref="U50:V50"/>
    <mergeCell ref="M45:T45"/>
    <mergeCell ref="U45:V45"/>
    <mergeCell ref="M46:T46"/>
    <mergeCell ref="U46:V46"/>
    <mergeCell ref="M47:T47"/>
    <mergeCell ref="U47:V47"/>
    <mergeCell ref="M44:T44"/>
    <mergeCell ref="M48:T48"/>
    <mergeCell ref="U48:V48"/>
    <mergeCell ref="M49:T49"/>
    <mergeCell ref="U49:V49"/>
  </mergeCells>
  <conditionalFormatting sqref="AH26 J26 V26">
    <cfRule type="cellIs" dxfId="65" priority="23" operator="between">
      <formula>75</formula>
      <formula>80</formula>
    </cfRule>
    <cfRule type="cellIs" dxfId="64" priority="24" operator="lessThan">
      <formula>75</formula>
    </cfRule>
    <cfRule type="cellIs" dxfId="63" priority="25" operator="greaterThan">
      <formula>80</formula>
    </cfRule>
  </conditionalFormatting>
  <conditionalFormatting sqref="J40 V40 AH40 AH28 V28 J28 J16 V16 AH16">
    <cfRule type="cellIs" dxfId="62" priority="22" operator="greaterThan">
      <formula>6000</formula>
    </cfRule>
  </conditionalFormatting>
  <conditionalFormatting sqref="J38 V38 AH38">
    <cfRule type="cellIs" dxfId="61" priority="19" operator="between">
      <formula>145</formula>
      <formula>150</formula>
    </cfRule>
    <cfRule type="cellIs" dxfId="60" priority="20" operator="lessThan">
      <formula>145</formula>
    </cfRule>
    <cfRule type="cellIs" dxfId="59" priority="21" operator="greaterThan">
      <formula>150</formula>
    </cfRule>
  </conditionalFormatting>
  <conditionalFormatting sqref="J14 V14 AH14">
    <cfRule type="cellIs" dxfId="58" priority="16" operator="lessThan">
      <formula>45</formula>
    </cfRule>
    <cfRule type="cellIs" dxfId="57" priority="17" operator="between">
      <formula>45</formula>
      <formula>50</formula>
    </cfRule>
    <cfRule type="cellIs" dxfId="56" priority="18" operator="greaterThan">
      <formula>50</formula>
    </cfRule>
  </conditionalFormatting>
  <conditionalFormatting sqref="J40 V40 AH40 J28 V28 AH28 J16 V16 AH16">
    <cfRule type="cellIs" dxfId="55" priority="12" operator="lessThan">
      <formula>6000</formula>
    </cfRule>
  </conditionalFormatting>
  <conditionalFormatting sqref="A9:J9 M9:V9 Y9:AH9 A21:J21 M21:V21 Y21:AH21 A33:J33 M33:V33 Y33:AH33">
    <cfRule type="cellIs" dxfId="54" priority="8" operator="equal">
      <formula>10</formula>
    </cfRule>
    <cfRule type="cellIs" dxfId="53" priority="11" operator="equal">
      <formula>8</formula>
    </cfRule>
  </conditionalFormatting>
  <conditionalFormatting sqref="A9:J9 M9:V9 Y9:AH9">
    <cfRule type="cellIs" dxfId="52" priority="7" operator="equal">
      <formula>10.76</formula>
    </cfRule>
    <cfRule type="cellIs" dxfId="51" priority="10" operator="equal">
      <formula>8.76</formula>
    </cfRule>
  </conditionalFormatting>
  <conditionalFormatting sqref="A21:J21 M21:V21 Y21:AH21 A33:J33 M33:V33 Y33:AH33">
    <cfRule type="cellIs" dxfId="50" priority="6" operator="equal">
      <formula>10.76</formula>
    </cfRule>
    <cfRule type="cellIs" dxfId="49" priority="9" operator="equal">
      <formula>8.76</formula>
    </cfRule>
  </conditionalFormatting>
  <conditionalFormatting sqref="A9:J9 M9:V9 Y9:AH9 A21:J21 M21:V21 Y21:AH21">
    <cfRule type="cellIs" dxfId="48" priority="5" operator="equal">
      <formula>12</formula>
    </cfRule>
  </conditionalFormatting>
  <conditionalFormatting sqref="A33:J33 M33:V33 Y33:AH33">
    <cfRule type="cellIs" dxfId="47" priority="2" operator="equal">
      <formula>12.76</formula>
    </cfRule>
    <cfRule type="cellIs" dxfId="46" priority="4" operator="equal">
      <formula>12</formula>
    </cfRule>
  </conditionalFormatting>
  <conditionalFormatting sqref="A9:J9 M9:V9 Y9:AH9 Y21:AH21 M21:V21 A21:J21">
    <cfRule type="cellIs" dxfId="45" priority="3" operator="equal">
      <formula>12.76</formula>
    </cfRule>
  </conditionalFormatting>
  <conditionalFormatting sqref="J12 V12 AH12 J24 V24 AH24 J36 V36 AH36">
    <cfRule type="cellIs" dxfId="44" priority="1" operator="lessThan">
      <formula>800</formula>
    </cfRule>
  </conditionalFormatting>
  <hyperlinks>
    <hyperlink ref="M45:Q45" location="'WM 1 F o S dW'!A1" display="Wandmontage 1 Flügel ohne Seitenteil bei durchlaufender Wand "/>
    <hyperlink ref="M46:Q46" location="'DM 1 F o S dW'!A1" display="Deckenmontage 1 Flügel ohne Seitenteil bei durchlaufender Wand "/>
    <hyperlink ref="M47:Q47" location="'WM 1 F o S ndW'!A1" display="Wandmontage 1 Flügel ohne Seitenteil bei nicht durchlaufender Wand"/>
    <hyperlink ref="M49:Q49" location="'DM 1 F m S dW'!A1" display="Deckenmontage 1 Flügel mit Seitenteil bei durchlaufender Wand"/>
    <hyperlink ref="M50:Q50" location="'DM 1 F m F ndW'!A1" display="Deckenmontage 1 Flügel mit Seitenteil bei nicht durchlaufender Wand"/>
    <hyperlink ref="U45" location="'WM 1 F o S dW'!A1" display="WM 1 F o S dW"/>
    <hyperlink ref="U46" location="'DM 1 F o S dW'!A1" display="DM 1 F o S dW"/>
    <hyperlink ref="U47" location="'WM 1 F o S ndW'!A1" display="WM 1 F o S ndW"/>
    <hyperlink ref="U49" location="'DM 1 F m S dW'!A1" display="DM 1 F m S dW"/>
    <hyperlink ref="U50" location="'DM 1 F m F ndW'!A1" display="DM 1 F m S ndW"/>
    <hyperlink ref="M44:T44" location="Startseite!A1" display="Startseite"/>
    <hyperlink ref="A8:J8" r:id="rId1" display="Slidetec optima 50"/>
    <hyperlink ref="M8:V8" r:id="rId2" display="Slidetec optima 50"/>
    <hyperlink ref="Y8:AH8" r:id="rId3" display="Slidetec optima 50"/>
    <hyperlink ref="A20:J20" r:id="rId4" display="Slidetec optima 80"/>
    <hyperlink ref="M20:V20" r:id="rId5" display="Slidetec optima 80"/>
    <hyperlink ref="Y20:AH20" r:id="rId6" display="Slidetec optima 80"/>
    <hyperlink ref="A32:J32" r:id="rId7" display="Slidetec optima 150"/>
    <hyperlink ref="M32:V32" r:id="rId8" display="Slidetec optima 150"/>
    <hyperlink ref="Y32:AH32" r:id="rId9" display="Slidetec optima 150"/>
    <hyperlink ref="B2" location="Startseite!A1" display="Startseite!A1"/>
    <hyperlink ref="E2" location="Startseite!A1" display="Startseite!A1"/>
    <hyperlink ref="H2" location="Startseite!A1" display="Startseite!A1"/>
    <hyperlink ref="B4" location="Startseite!A1" display="Startseite!A1"/>
    <hyperlink ref="E4" location="Startseite!A1" display="Startseite!A1"/>
    <hyperlink ref="H4" location="Startseite!A1" display="Startseite!A1"/>
    <hyperlink ref="A52:AH54" r:id="rId10" display="weitere Planungshilfen und Informationen finden Sie hier"/>
  </hyperlinks>
  <pageMargins left="0.7" right="0.7" top="0.78740157499999996" bottom="0.78740157499999996" header="0.3" footer="0.3"/>
  <drawing r:id="rId11"/>
  <legacyDrawing r:id="rId12"/>
</worksheet>
</file>

<file path=xl/worksheets/sheet6.xml><?xml version="1.0" encoding="utf-8"?>
<worksheet xmlns="http://schemas.openxmlformats.org/spreadsheetml/2006/main" xmlns:r="http://schemas.openxmlformats.org/officeDocument/2006/relationships">
  <dimension ref="A2:AH87"/>
  <sheetViews>
    <sheetView showGridLines="0" topLeftCell="A43" zoomScaleNormal="100" workbookViewId="0">
      <selection activeCell="M83" sqref="M83:T83"/>
    </sheetView>
  </sheetViews>
  <sheetFormatPr baseColWidth="10" defaultRowHeight="11.25"/>
  <cols>
    <col min="1" max="1" width="5.7109375" style="14" customWidth="1"/>
    <col min="2" max="3" width="6.7109375" style="14" customWidth="1"/>
    <col min="4" max="4" width="4.7109375" style="14" customWidth="1"/>
    <col min="5" max="8" width="6.7109375" style="14" customWidth="1"/>
    <col min="9" max="9" width="5.7109375" style="14" customWidth="1"/>
    <col min="10" max="10" width="18.7109375" style="35" customWidth="1"/>
    <col min="11" max="11" width="7.7109375" style="14" customWidth="1"/>
    <col min="12" max="12" width="4.7109375" style="14" customWidth="1"/>
    <col min="13" max="13" width="5.7109375" style="14" customWidth="1"/>
    <col min="14" max="15" width="6.7109375" style="14" customWidth="1"/>
    <col min="16" max="16" width="4.7109375" style="14" customWidth="1"/>
    <col min="17" max="20" width="6.7109375" style="14" customWidth="1"/>
    <col min="21" max="21" width="5.7109375" style="14" customWidth="1"/>
    <col min="22" max="22" width="18.7109375" style="35" customWidth="1"/>
    <col min="23" max="23" width="7.7109375" style="14" customWidth="1"/>
    <col min="24" max="24" width="4.7109375" style="14" customWidth="1"/>
    <col min="25" max="16384" width="11.42578125" style="14"/>
  </cols>
  <sheetData>
    <row r="2" spans="1:22">
      <c r="A2" s="14" t="s">
        <v>10</v>
      </c>
      <c r="B2" s="106">
        <f>SUM(Startseite!G11)</f>
        <v>2030</v>
      </c>
      <c r="C2" s="107"/>
      <c r="D2" s="14" t="s">
        <v>11</v>
      </c>
      <c r="E2" s="106">
        <f>SUM(Startseite!G17)</f>
        <v>10</v>
      </c>
      <c r="F2" s="107"/>
      <c r="G2" s="14" t="s">
        <v>13</v>
      </c>
      <c r="H2" s="106">
        <f>SUM(Startseite!G19)</f>
        <v>80</v>
      </c>
      <c r="I2" s="107"/>
    </row>
    <row r="4" spans="1:22">
      <c r="A4" s="14" t="s">
        <v>9</v>
      </c>
      <c r="B4" s="106">
        <f>SUM(Startseite!G13)</f>
        <v>1750</v>
      </c>
      <c r="C4" s="107"/>
      <c r="D4" s="14" t="s">
        <v>12</v>
      </c>
      <c r="E4" s="106">
        <f>SUM(Startseite!G15)</f>
        <v>10</v>
      </c>
      <c r="F4" s="107"/>
      <c r="G4" s="14" t="s">
        <v>14</v>
      </c>
      <c r="H4" s="106">
        <f>SUM(Startseite!G21)</f>
        <v>60</v>
      </c>
      <c r="I4" s="107"/>
    </row>
    <row r="5" spans="1:22" ht="12" thickBot="1">
      <c r="B5" s="24"/>
      <c r="C5" s="25"/>
      <c r="D5" s="25"/>
      <c r="E5" s="24"/>
      <c r="F5" s="25"/>
      <c r="G5" s="25"/>
      <c r="H5" s="24"/>
    </row>
    <row r="6" spans="1:22">
      <c r="A6" s="94" t="s">
        <v>59</v>
      </c>
      <c r="B6" s="95"/>
      <c r="C6" s="95"/>
      <c r="D6" s="95"/>
      <c r="E6" s="95"/>
      <c r="F6" s="95"/>
      <c r="G6" s="95"/>
      <c r="H6" s="95"/>
      <c r="I6" s="95"/>
      <c r="J6" s="96"/>
      <c r="K6" s="26"/>
      <c r="M6" s="97" t="s">
        <v>60</v>
      </c>
      <c r="N6" s="98"/>
      <c r="O6" s="98"/>
      <c r="P6" s="98"/>
      <c r="Q6" s="98"/>
      <c r="R6" s="98"/>
      <c r="S6" s="98"/>
      <c r="T6" s="98"/>
      <c r="U6" s="98"/>
      <c r="V6" s="99"/>
    </row>
    <row r="7" spans="1:22" ht="12" thickBot="1">
      <c r="A7" s="17"/>
      <c r="B7" s="18"/>
      <c r="C7" s="18"/>
      <c r="D7" s="18"/>
      <c r="E7" s="18"/>
      <c r="F7" s="18"/>
      <c r="G7" s="18"/>
      <c r="H7" s="18"/>
      <c r="I7" s="18"/>
      <c r="J7" s="36"/>
      <c r="M7" s="17"/>
      <c r="N7" s="18"/>
      <c r="O7" s="18"/>
      <c r="P7" s="18"/>
      <c r="Q7" s="18"/>
      <c r="R7" s="18"/>
      <c r="S7" s="18"/>
      <c r="T7" s="18"/>
      <c r="U7" s="18"/>
      <c r="V7" s="36"/>
    </row>
    <row r="8" spans="1:22" ht="15" customHeight="1">
      <c r="A8" s="89" t="s">
        <v>15</v>
      </c>
      <c r="B8" s="90"/>
      <c r="C8" s="90"/>
      <c r="D8" s="90"/>
      <c r="E8" s="90"/>
      <c r="F8" s="90"/>
      <c r="G8" s="90"/>
      <c r="H8" s="90"/>
      <c r="I8" s="90"/>
      <c r="J8" s="91"/>
      <c r="M8" s="89" t="s">
        <v>15</v>
      </c>
      <c r="N8" s="90"/>
      <c r="O8" s="90"/>
      <c r="P8" s="90"/>
      <c r="Q8" s="90"/>
      <c r="R8" s="90"/>
      <c r="S8" s="90"/>
      <c r="T8" s="90"/>
      <c r="U8" s="90"/>
      <c r="V8" s="91"/>
    </row>
    <row r="9" spans="1:22">
      <c r="A9" s="113">
        <f>E4</f>
        <v>10</v>
      </c>
      <c r="B9" s="116"/>
      <c r="C9" s="116"/>
      <c r="D9" s="116"/>
      <c r="E9" s="116"/>
      <c r="F9" s="116"/>
      <c r="G9" s="116"/>
      <c r="H9" s="116"/>
      <c r="I9" s="116"/>
      <c r="J9" s="117"/>
      <c r="M9" s="113">
        <f>E4</f>
        <v>10</v>
      </c>
      <c r="N9" s="116"/>
      <c r="O9" s="116"/>
      <c r="P9" s="116"/>
      <c r="Q9" s="116"/>
      <c r="R9" s="116"/>
      <c r="S9" s="116"/>
      <c r="T9" s="116"/>
      <c r="U9" s="116"/>
      <c r="V9" s="117"/>
    </row>
    <row r="10" spans="1:22">
      <c r="A10" s="19" t="s">
        <v>18</v>
      </c>
      <c r="B10" s="92" t="s">
        <v>86</v>
      </c>
      <c r="C10" s="92"/>
      <c r="D10" s="92"/>
      <c r="E10" s="92"/>
      <c r="F10" s="92"/>
      <c r="G10" s="92"/>
      <c r="H10" s="16"/>
      <c r="I10" s="19" t="s">
        <v>18</v>
      </c>
      <c r="J10" s="65">
        <f>B2-10-32.5</f>
        <v>1987.5</v>
      </c>
      <c r="M10" s="19" t="s">
        <v>18</v>
      </c>
      <c r="N10" s="92" t="s">
        <v>86</v>
      </c>
      <c r="O10" s="92"/>
      <c r="P10" s="92"/>
      <c r="Q10" s="92"/>
      <c r="R10" s="92"/>
      <c r="S10" s="92"/>
      <c r="T10" s="16"/>
      <c r="U10" s="19" t="s">
        <v>18</v>
      </c>
      <c r="V10" s="65">
        <f>B2-10-32.5</f>
        <v>1987.5</v>
      </c>
    </row>
    <row r="11" spans="1:22">
      <c r="A11" s="17"/>
      <c r="B11" s="28"/>
      <c r="C11" s="28"/>
      <c r="D11" s="28"/>
      <c r="E11" s="28"/>
      <c r="F11" s="28"/>
      <c r="G11" s="28"/>
      <c r="H11" s="18"/>
      <c r="I11" s="18"/>
      <c r="J11" s="36"/>
      <c r="M11" s="17"/>
      <c r="N11" s="28"/>
      <c r="O11" s="28"/>
      <c r="P11" s="28"/>
      <c r="Q11" s="28"/>
      <c r="R11" s="28"/>
      <c r="S11" s="28"/>
      <c r="T11" s="18"/>
      <c r="U11" s="18"/>
      <c r="V11" s="36"/>
    </row>
    <row r="12" spans="1:22">
      <c r="A12" s="19" t="s">
        <v>61</v>
      </c>
      <c r="B12" s="92" t="s">
        <v>7</v>
      </c>
      <c r="C12" s="92"/>
      <c r="D12" s="92"/>
      <c r="E12" s="92"/>
      <c r="F12" s="92"/>
      <c r="G12" s="92"/>
      <c r="H12" s="16"/>
      <c r="I12" s="19" t="s">
        <v>61</v>
      </c>
      <c r="J12" s="65">
        <f>J10</f>
        <v>1987.5</v>
      </c>
      <c r="M12" s="19" t="s">
        <v>61</v>
      </c>
      <c r="N12" s="92" t="s">
        <v>7</v>
      </c>
      <c r="O12" s="92"/>
      <c r="P12" s="92"/>
      <c r="Q12" s="92"/>
      <c r="R12" s="92"/>
      <c r="S12" s="92"/>
      <c r="T12" s="16"/>
      <c r="U12" s="19" t="s">
        <v>61</v>
      </c>
      <c r="V12" s="65">
        <f>V10</f>
        <v>1987.5</v>
      </c>
    </row>
    <row r="13" spans="1:22">
      <c r="A13" s="17"/>
      <c r="B13" s="18"/>
      <c r="C13" s="18"/>
      <c r="D13" s="18"/>
      <c r="E13" s="18"/>
      <c r="F13" s="18"/>
      <c r="G13" s="18"/>
      <c r="H13" s="18"/>
      <c r="I13" s="18"/>
      <c r="J13" s="36"/>
      <c r="M13" s="17"/>
      <c r="N13" s="18"/>
      <c r="O13" s="18"/>
      <c r="P13" s="18"/>
      <c r="Q13" s="18"/>
      <c r="R13" s="18"/>
      <c r="S13" s="18"/>
      <c r="T13" s="18"/>
      <c r="U13" s="18"/>
      <c r="V13" s="36"/>
    </row>
    <row r="14" spans="1:22">
      <c r="A14" s="118" t="s">
        <v>22</v>
      </c>
      <c r="B14" s="92" t="s">
        <v>62</v>
      </c>
      <c r="C14" s="92"/>
      <c r="D14" s="92"/>
      <c r="E14" s="92"/>
      <c r="F14" s="92"/>
      <c r="G14" s="92"/>
      <c r="H14" s="29"/>
      <c r="I14" s="118" t="s">
        <v>22</v>
      </c>
      <c r="J14" s="120">
        <f>(B4+60+50)/2</f>
        <v>930</v>
      </c>
      <c r="M14" s="118" t="s">
        <v>22</v>
      </c>
      <c r="N14" s="92" t="s">
        <v>70</v>
      </c>
      <c r="O14" s="92"/>
      <c r="P14" s="92"/>
      <c r="Q14" s="92"/>
      <c r="R14" s="92"/>
      <c r="S14" s="92"/>
      <c r="T14" s="29"/>
      <c r="U14" s="118" t="s">
        <v>22</v>
      </c>
      <c r="V14" s="120">
        <f>(B4+90+H2+H4-50)/2</f>
        <v>965</v>
      </c>
    </row>
    <row r="15" spans="1:22">
      <c r="A15" s="119"/>
      <c r="B15" s="92">
        <v>2</v>
      </c>
      <c r="C15" s="92"/>
      <c r="D15" s="92"/>
      <c r="E15" s="92"/>
      <c r="F15" s="92"/>
      <c r="G15" s="92"/>
      <c r="H15" s="30"/>
      <c r="I15" s="119"/>
      <c r="J15" s="121"/>
      <c r="M15" s="119"/>
      <c r="N15" s="92">
        <v>2</v>
      </c>
      <c r="O15" s="92"/>
      <c r="P15" s="92"/>
      <c r="Q15" s="92"/>
      <c r="R15" s="92"/>
      <c r="S15" s="92"/>
      <c r="T15" s="30"/>
      <c r="U15" s="119"/>
      <c r="V15" s="121"/>
    </row>
    <row r="16" spans="1:22">
      <c r="A16" s="17"/>
      <c r="B16" s="18"/>
      <c r="C16" s="18"/>
      <c r="D16" s="18"/>
      <c r="E16" s="18"/>
      <c r="F16" s="18"/>
      <c r="G16" s="18"/>
      <c r="H16" s="18"/>
      <c r="I16" s="18"/>
      <c r="J16" s="36"/>
      <c r="M16" s="17"/>
      <c r="N16" s="18"/>
      <c r="O16" s="18"/>
      <c r="P16" s="18"/>
      <c r="Q16" s="18"/>
      <c r="R16" s="18"/>
      <c r="S16" s="18"/>
      <c r="T16" s="18"/>
      <c r="U16" s="18"/>
      <c r="V16" s="36"/>
    </row>
    <row r="17" spans="1:22">
      <c r="A17" s="19" t="s">
        <v>24</v>
      </c>
      <c r="B17" s="92" t="s">
        <v>25</v>
      </c>
      <c r="C17" s="92"/>
      <c r="D17" s="92"/>
      <c r="E17" s="92"/>
      <c r="F17" s="92"/>
      <c r="G17" s="92"/>
      <c r="H17" s="16"/>
      <c r="I17" s="19" t="s">
        <v>24</v>
      </c>
      <c r="J17" s="67">
        <f>J10*J14*E4*0.0000025</f>
        <v>46.209375000000001</v>
      </c>
      <c r="M17" s="19" t="s">
        <v>24</v>
      </c>
      <c r="N17" s="92" t="s">
        <v>25</v>
      </c>
      <c r="O17" s="92"/>
      <c r="P17" s="92"/>
      <c r="Q17" s="92"/>
      <c r="R17" s="92"/>
      <c r="S17" s="92"/>
      <c r="T17" s="16"/>
      <c r="U17" s="19" t="s">
        <v>24</v>
      </c>
      <c r="V17" s="67">
        <f>V10*V14*E4*0.0000025</f>
        <v>47.948437500000004</v>
      </c>
    </row>
    <row r="18" spans="1:22">
      <c r="A18" s="17"/>
      <c r="B18" s="28"/>
      <c r="C18" s="28"/>
      <c r="D18" s="28"/>
      <c r="E18" s="28"/>
      <c r="F18" s="28"/>
      <c r="G18" s="28"/>
      <c r="H18" s="18"/>
      <c r="I18" s="18"/>
      <c r="J18" s="36"/>
      <c r="M18" s="17"/>
      <c r="N18" s="28"/>
      <c r="O18" s="28"/>
      <c r="P18" s="28"/>
      <c r="Q18" s="28"/>
      <c r="R18" s="28"/>
      <c r="S18" s="28"/>
      <c r="T18" s="18"/>
      <c r="U18" s="18"/>
      <c r="V18" s="36"/>
    </row>
    <row r="19" spans="1:22">
      <c r="A19" s="118" t="s">
        <v>63</v>
      </c>
      <c r="B19" s="92" t="s">
        <v>64</v>
      </c>
      <c r="C19" s="92"/>
      <c r="D19" s="92"/>
      <c r="E19" s="92"/>
      <c r="F19" s="92"/>
      <c r="G19" s="92"/>
      <c r="H19" s="29"/>
      <c r="I19" s="118" t="s">
        <v>63</v>
      </c>
      <c r="J19" s="120">
        <f>(B4+60+50)/2</f>
        <v>930</v>
      </c>
      <c r="M19" s="118" t="s">
        <v>63</v>
      </c>
      <c r="N19" s="92" t="s">
        <v>71</v>
      </c>
      <c r="O19" s="92"/>
      <c r="P19" s="92"/>
      <c r="Q19" s="92"/>
      <c r="R19" s="92"/>
      <c r="S19" s="92"/>
      <c r="T19" s="29"/>
      <c r="U19" s="118" t="s">
        <v>63</v>
      </c>
      <c r="V19" s="120">
        <f>(B4+30-H2-H4+50)/2</f>
        <v>845</v>
      </c>
    </row>
    <row r="20" spans="1:22">
      <c r="A20" s="119"/>
      <c r="B20" s="92">
        <v>2</v>
      </c>
      <c r="C20" s="92"/>
      <c r="D20" s="92"/>
      <c r="E20" s="92"/>
      <c r="F20" s="92"/>
      <c r="G20" s="92"/>
      <c r="H20" s="30"/>
      <c r="I20" s="119"/>
      <c r="J20" s="121"/>
      <c r="M20" s="119"/>
      <c r="N20" s="92">
        <v>2</v>
      </c>
      <c r="O20" s="92"/>
      <c r="P20" s="92"/>
      <c r="Q20" s="92"/>
      <c r="R20" s="92"/>
      <c r="S20" s="92"/>
      <c r="T20" s="30"/>
      <c r="U20" s="119"/>
      <c r="V20" s="121"/>
    </row>
    <row r="21" spans="1:22">
      <c r="A21" s="17"/>
      <c r="B21" s="18"/>
      <c r="C21" s="18"/>
      <c r="D21" s="18"/>
      <c r="E21" s="18"/>
      <c r="F21" s="18"/>
      <c r="G21" s="18"/>
      <c r="H21" s="18"/>
      <c r="I21" s="18"/>
      <c r="J21" s="36"/>
      <c r="M21" s="17"/>
      <c r="N21" s="18"/>
      <c r="O21" s="18"/>
      <c r="P21" s="18"/>
      <c r="Q21" s="18"/>
      <c r="R21" s="18"/>
      <c r="S21" s="18"/>
      <c r="T21" s="18"/>
      <c r="U21" s="18"/>
      <c r="V21" s="36"/>
    </row>
    <row r="22" spans="1:22">
      <c r="A22" s="19" t="s">
        <v>26</v>
      </c>
      <c r="B22" s="92" t="s">
        <v>65</v>
      </c>
      <c r="C22" s="92"/>
      <c r="D22" s="92"/>
      <c r="E22" s="92"/>
      <c r="F22" s="92"/>
      <c r="G22" s="92"/>
      <c r="H22" s="16"/>
      <c r="I22" s="19" t="s">
        <v>26</v>
      </c>
      <c r="J22" s="65">
        <f>B4+60</f>
        <v>1810</v>
      </c>
      <c r="M22" s="19" t="s">
        <v>26</v>
      </c>
      <c r="N22" s="92" t="s">
        <v>65</v>
      </c>
      <c r="O22" s="92"/>
      <c r="P22" s="92"/>
      <c r="Q22" s="92"/>
      <c r="R22" s="92"/>
      <c r="S22" s="92"/>
      <c r="T22" s="16"/>
      <c r="U22" s="19" t="s">
        <v>26</v>
      </c>
      <c r="V22" s="65">
        <f>B4+60</f>
        <v>1810</v>
      </c>
    </row>
    <row r="23" spans="1:22">
      <c r="A23" s="17"/>
      <c r="B23" s="28"/>
      <c r="C23" s="28"/>
      <c r="D23" s="28"/>
      <c r="E23" s="28"/>
      <c r="F23" s="28"/>
      <c r="G23" s="28"/>
      <c r="H23" s="18"/>
      <c r="I23" s="18"/>
      <c r="J23" s="36"/>
      <c r="M23" s="17"/>
      <c r="N23" s="28"/>
      <c r="O23" s="28"/>
      <c r="P23" s="28"/>
      <c r="Q23" s="28"/>
      <c r="R23" s="28"/>
      <c r="S23" s="28"/>
      <c r="T23" s="18"/>
      <c r="U23" s="18"/>
      <c r="V23" s="36"/>
    </row>
    <row r="24" spans="1:22">
      <c r="A24" s="19" t="s">
        <v>66</v>
      </c>
      <c r="B24" s="92" t="s">
        <v>8</v>
      </c>
      <c r="C24" s="92"/>
      <c r="D24" s="92"/>
      <c r="E24" s="92"/>
      <c r="F24" s="92"/>
      <c r="G24" s="92"/>
      <c r="H24" s="16"/>
      <c r="I24" s="19" t="s">
        <v>66</v>
      </c>
      <c r="J24" s="65">
        <f>J19</f>
        <v>930</v>
      </c>
      <c r="M24" s="19" t="s">
        <v>66</v>
      </c>
      <c r="N24" s="92" t="s">
        <v>8</v>
      </c>
      <c r="O24" s="92"/>
      <c r="P24" s="92"/>
      <c r="Q24" s="92"/>
      <c r="R24" s="92"/>
      <c r="S24" s="92"/>
      <c r="T24" s="16"/>
      <c r="U24" s="19" t="s">
        <v>66</v>
      </c>
      <c r="V24" s="65">
        <f>V19</f>
        <v>845</v>
      </c>
    </row>
    <row r="25" spans="1:22">
      <c r="A25" s="17"/>
      <c r="B25" s="28"/>
      <c r="C25" s="28"/>
      <c r="D25" s="28"/>
      <c r="E25" s="28"/>
      <c r="F25" s="28"/>
      <c r="G25" s="28"/>
      <c r="H25" s="18"/>
      <c r="I25" s="18"/>
      <c r="J25" s="36"/>
      <c r="M25" s="17"/>
      <c r="N25" s="28"/>
      <c r="O25" s="28"/>
      <c r="P25" s="28"/>
      <c r="Q25" s="28"/>
      <c r="R25" s="28"/>
      <c r="S25" s="28"/>
      <c r="T25" s="18"/>
      <c r="U25" s="18"/>
      <c r="V25" s="36"/>
    </row>
    <row r="26" spans="1:22">
      <c r="A26" s="19" t="s">
        <v>68</v>
      </c>
      <c r="B26" s="92" t="s">
        <v>69</v>
      </c>
      <c r="C26" s="92"/>
      <c r="D26" s="92"/>
      <c r="E26" s="92"/>
      <c r="F26" s="92"/>
      <c r="G26" s="92"/>
      <c r="H26" s="16"/>
      <c r="I26" s="19" t="s">
        <v>68</v>
      </c>
      <c r="J26" s="65">
        <f>J22-J19</f>
        <v>880</v>
      </c>
      <c r="M26" s="19" t="s">
        <v>68</v>
      </c>
      <c r="N26" s="92" t="s">
        <v>69</v>
      </c>
      <c r="O26" s="92"/>
      <c r="P26" s="92"/>
      <c r="Q26" s="92"/>
      <c r="R26" s="92"/>
      <c r="S26" s="92"/>
      <c r="T26" s="16"/>
      <c r="U26" s="19" t="s">
        <v>68</v>
      </c>
      <c r="V26" s="65">
        <f>V22-V19</f>
        <v>965</v>
      </c>
    </row>
    <row r="27" spans="1:22">
      <c r="A27" s="17"/>
      <c r="B27" s="18"/>
      <c r="C27" s="18"/>
      <c r="D27" s="18"/>
      <c r="E27" s="18"/>
      <c r="F27" s="18"/>
      <c r="G27" s="18"/>
      <c r="H27" s="18"/>
      <c r="I27" s="18"/>
      <c r="J27" s="36"/>
      <c r="M27" s="17"/>
      <c r="N27" s="18"/>
      <c r="O27" s="18"/>
      <c r="P27" s="18"/>
      <c r="Q27" s="18"/>
      <c r="R27" s="18"/>
      <c r="S27" s="18"/>
      <c r="T27" s="18"/>
      <c r="U27" s="18"/>
      <c r="V27" s="36"/>
    </row>
    <row r="28" spans="1:22" ht="15" customHeight="1">
      <c r="A28" s="118" t="s">
        <v>28</v>
      </c>
      <c r="B28" s="128" t="s">
        <v>67</v>
      </c>
      <c r="C28" s="128"/>
      <c r="D28" s="128"/>
      <c r="E28" s="128"/>
      <c r="F28" s="128"/>
      <c r="G28" s="128"/>
      <c r="H28" s="29"/>
      <c r="I28" s="118" t="s">
        <v>28</v>
      </c>
      <c r="J28" s="120">
        <f>J22-J19-30</f>
        <v>850</v>
      </c>
      <c r="M28" s="118" t="s">
        <v>28</v>
      </c>
      <c r="N28" s="15" t="s">
        <v>2</v>
      </c>
      <c r="O28" s="125" t="s">
        <v>72</v>
      </c>
      <c r="P28" s="125"/>
      <c r="Q28" s="125"/>
      <c r="R28" s="125"/>
      <c r="S28" s="125"/>
      <c r="T28" s="29"/>
      <c r="U28" s="118" t="s">
        <v>28</v>
      </c>
      <c r="V28" s="120">
        <f>(B4/2)-H2-H4+30</f>
        <v>765</v>
      </c>
    </row>
    <row r="29" spans="1:22" ht="15.75" customHeight="1" thickBot="1">
      <c r="A29" s="124"/>
      <c r="B29" s="129"/>
      <c r="C29" s="129"/>
      <c r="D29" s="129"/>
      <c r="E29" s="129"/>
      <c r="F29" s="129"/>
      <c r="G29" s="129"/>
      <c r="H29" s="34"/>
      <c r="I29" s="124"/>
      <c r="J29" s="127"/>
      <c r="M29" s="124"/>
      <c r="N29" s="21">
        <v>2</v>
      </c>
      <c r="O29" s="126"/>
      <c r="P29" s="126"/>
      <c r="Q29" s="126"/>
      <c r="R29" s="126"/>
      <c r="S29" s="126"/>
      <c r="T29" s="34"/>
      <c r="U29" s="124"/>
      <c r="V29" s="127"/>
    </row>
    <row r="30" spans="1:22" ht="12" thickBot="1">
      <c r="A30" s="17"/>
      <c r="B30" s="18"/>
      <c r="C30" s="18"/>
      <c r="D30" s="18"/>
      <c r="E30" s="18"/>
      <c r="F30" s="18"/>
      <c r="G30" s="18"/>
      <c r="H30" s="18"/>
      <c r="I30" s="18"/>
      <c r="J30" s="36"/>
      <c r="M30" s="17"/>
      <c r="N30" s="18"/>
      <c r="O30" s="18"/>
      <c r="P30" s="18"/>
      <c r="Q30" s="18"/>
      <c r="R30" s="18"/>
      <c r="S30" s="18"/>
      <c r="T30" s="18"/>
      <c r="U30" s="18"/>
      <c r="V30" s="36"/>
    </row>
    <row r="31" spans="1:22" ht="15" customHeight="1">
      <c r="A31" s="89" t="s">
        <v>16</v>
      </c>
      <c r="B31" s="90"/>
      <c r="C31" s="90"/>
      <c r="D31" s="90"/>
      <c r="E31" s="90"/>
      <c r="F31" s="90"/>
      <c r="G31" s="90"/>
      <c r="H31" s="90"/>
      <c r="I31" s="90"/>
      <c r="J31" s="91"/>
      <c r="M31" s="89" t="s">
        <v>16</v>
      </c>
      <c r="N31" s="90"/>
      <c r="O31" s="90"/>
      <c r="P31" s="90"/>
      <c r="Q31" s="90"/>
      <c r="R31" s="90"/>
      <c r="S31" s="90"/>
      <c r="T31" s="90"/>
      <c r="U31" s="90"/>
      <c r="V31" s="91"/>
    </row>
    <row r="32" spans="1:22">
      <c r="A32" s="113">
        <f>E4</f>
        <v>10</v>
      </c>
      <c r="B32" s="116"/>
      <c r="C32" s="116"/>
      <c r="D32" s="116"/>
      <c r="E32" s="116"/>
      <c r="F32" s="116"/>
      <c r="G32" s="116"/>
      <c r="H32" s="116"/>
      <c r="I32" s="116"/>
      <c r="J32" s="117"/>
      <c r="M32" s="113">
        <f>E4</f>
        <v>10</v>
      </c>
      <c r="N32" s="116"/>
      <c r="O32" s="116"/>
      <c r="P32" s="116"/>
      <c r="Q32" s="116"/>
      <c r="R32" s="116"/>
      <c r="S32" s="116"/>
      <c r="T32" s="116"/>
      <c r="U32" s="116"/>
      <c r="V32" s="117"/>
    </row>
    <row r="33" spans="1:22">
      <c r="A33" s="19" t="s">
        <v>18</v>
      </c>
      <c r="B33" s="92" t="s">
        <v>45</v>
      </c>
      <c r="C33" s="92"/>
      <c r="D33" s="92"/>
      <c r="E33" s="92"/>
      <c r="F33" s="92"/>
      <c r="G33" s="92"/>
      <c r="H33" s="16"/>
      <c r="I33" s="19" t="s">
        <v>18</v>
      </c>
      <c r="J33" s="65">
        <f>B2-10-33</f>
        <v>1987</v>
      </c>
      <c r="M33" s="19" t="s">
        <v>18</v>
      </c>
      <c r="N33" s="92" t="s">
        <v>45</v>
      </c>
      <c r="O33" s="92"/>
      <c r="P33" s="92"/>
      <c r="Q33" s="92"/>
      <c r="R33" s="92"/>
      <c r="S33" s="92"/>
      <c r="T33" s="16"/>
      <c r="U33" s="19" t="s">
        <v>18</v>
      </c>
      <c r="V33" s="65">
        <f>B2-10-33</f>
        <v>1987</v>
      </c>
    </row>
    <row r="34" spans="1:22">
      <c r="A34" s="17"/>
      <c r="B34" s="28"/>
      <c r="C34" s="28"/>
      <c r="D34" s="28"/>
      <c r="E34" s="28"/>
      <c r="F34" s="28"/>
      <c r="G34" s="28"/>
      <c r="H34" s="18"/>
      <c r="I34" s="18"/>
      <c r="J34" s="36"/>
      <c r="M34" s="17"/>
      <c r="N34" s="28"/>
      <c r="O34" s="28"/>
      <c r="P34" s="28"/>
      <c r="Q34" s="28"/>
      <c r="R34" s="28"/>
      <c r="S34" s="28"/>
      <c r="T34" s="18"/>
      <c r="U34" s="18"/>
      <c r="V34" s="36"/>
    </row>
    <row r="35" spans="1:22">
      <c r="A35" s="19" t="s">
        <v>61</v>
      </c>
      <c r="B35" s="92" t="s">
        <v>7</v>
      </c>
      <c r="C35" s="92"/>
      <c r="D35" s="92"/>
      <c r="E35" s="92"/>
      <c r="F35" s="92"/>
      <c r="G35" s="92"/>
      <c r="H35" s="16"/>
      <c r="I35" s="19" t="s">
        <v>61</v>
      </c>
      <c r="J35" s="65">
        <f>J33</f>
        <v>1987</v>
      </c>
      <c r="M35" s="19" t="s">
        <v>61</v>
      </c>
      <c r="N35" s="92" t="s">
        <v>7</v>
      </c>
      <c r="O35" s="92"/>
      <c r="P35" s="92"/>
      <c r="Q35" s="92"/>
      <c r="R35" s="92"/>
      <c r="S35" s="92"/>
      <c r="T35" s="16"/>
      <c r="U35" s="19" t="s">
        <v>61</v>
      </c>
      <c r="V35" s="65">
        <f>V33</f>
        <v>1987</v>
      </c>
    </row>
    <row r="36" spans="1:22">
      <c r="A36" s="17"/>
      <c r="B36" s="18"/>
      <c r="C36" s="18"/>
      <c r="D36" s="18"/>
      <c r="E36" s="18"/>
      <c r="F36" s="18"/>
      <c r="G36" s="18"/>
      <c r="H36" s="18"/>
      <c r="I36" s="18"/>
      <c r="J36" s="36"/>
      <c r="M36" s="17"/>
      <c r="N36" s="18"/>
      <c r="O36" s="18"/>
      <c r="P36" s="18"/>
      <c r="Q36" s="18"/>
      <c r="R36" s="18"/>
      <c r="S36" s="18"/>
      <c r="T36" s="18"/>
      <c r="U36" s="18"/>
      <c r="V36" s="36"/>
    </row>
    <row r="37" spans="1:22">
      <c r="A37" s="118" t="s">
        <v>22</v>
      </c>
      <c r="B37" s="92" t="s">
        <v>62</v>
      </c>
      <c r="C37" s="92"/>
      <c r="D37" s="92"/>
      <c r="E37" s="92"/>
      <c r="F37" s="92"/>
      <c r="G37" s="92"/>
      <c r="H37" s="29"/>
      <c r="I37" s="118" t="s">
        <v>22</v>
      </c>
      <c r="J37" s="122">
        <f>(B4+60+50)/2</f>
        <v>930</v>
      </c>
      <c r="M37" s="118" t="s">
        <v>22</v>
      </c>
      <c r="N37" s="92" t="s">
        <v>70</v>
      </c>
      <c r="O37" s="92"/>
      <c r="P37" s="92"/>
      <c r="Q37" s="92"/>
      <c r="R37" s="92"/>
      <c r="S37" s="92"/>
      <c r="T37" s="29"/>
      <c r="U37" s="118" t="s">
        <v>22</v>
      </c>
      <c r="V37" s="120">
        <f>(B4+90+H2+H4-50)/2</f>
        <v>965</v>
      </c>
    </row>
    <row r="38" spans="1:22">
      <c r="A38" s="119"/>
      <c r="B38" s="92">
        <v>2</v>
      </c>
      <c r="C38" s="92"/>
      <c r="D38" s="92"/>
      <c r="E38" s="92"/>
      <c r="F38" s="92"/>
      <c r="G38" s="92"/>
      <c r="H38" s="30"/>
      <c r="I38" s="119"/>
      <c r="J38" s="123"/>
      <c r="M38" s="119"/>
      <c r="N38" s="92">
        <v>2</v>
      </c>
      <c r="O38" s="92"/>
      <c r="P38" s="92"/>
      <c r="Q38" s="92"/>
      <c r="R38" s="92"/>
      <c r="S38" s="92"/>
      <c r="T38" s="30"/>
      <c r="U38" s="119"/>
      <c r="V38" s="121"/>
    </row>
    <row r="39" spans="1:22">
      <c r="A39" s="33"/>
      <c r="B39" s="31"/>
      <c r="C39" s="31"/>
      <c r="D39" s="31"/>
      <c r="E39" s="31"/>
      <c r="F39" s="31"/>
      <c r="G39" s="31"/>
      <c r="H39" s="30"/>
      <c r="I39" s="32"/>
      <c r="J39" s="54"/>
      <c r="M39" s="33"/>
      <c r="N39" s="15"/>
      <c r="O39" s="15"/>
      <c r="P39" s="15"/>
      <c r="Q39" s="15"/>
      <c r="R39" s="15"/>
      <c r="S39" s="15"/>
      <c r="T39" s="30"/>
      <c r="U39" s="32"/>
      <c r="V39" s="54"/>
    </row>
    <row r="40" spans="1:22">
      <c r="A40" s="19" t="s">
        <v>24</v>
      </c>
      <c r="B40" s="92" t="s">
        <v>25</v>
      </c>
      <c r="C40" s="92"/>
      <c r="D40" s="92"/>
      <c r="E40" s="92"/>
      <c r="F40" s="92"/>
      <c r="G40" s="92"/>
      <c r="H40" s="23"/>
      <c r="I40" s="19" t="s">
        <v>24</v>
      </c>
      <c r="J40" s="67">
        <f>J33*J37*E4*0.0000025</f>
        <v>46.197750000000006</v>
      </c>
      <c r="M40" s="19" t="s">
        <v>24</v>
      </c>
      <c r="N40" s="92" t="s">
        <v>25</v>
      </c>
      <c r="O40" s="92"/>
      <c r="P40" s="92"/>
      <c r="Q40" s="92"/>
      <c r="R40" s="92"/>
      <c r="S40" s="92"/>
      <c r="T40" s="23"/>
      <c r="U40" s="19" t="s">
        <v>24</v>
      </c>
      <c r="V40" s="67">
        <f>V33*V37*E4*0.0000025</f>
        <v>47.936375000000005</v>
      </c>
    </row>
    <row r="41" spans="1:22">
      <c r="A41" s="17"/>
      <c r="B41" s="18"/>
      <c r="C41" s="18"/>
      <c r="D41" s="18"/>
      <c r="E41" s="18"/>
      <c r="F41" s="18"/>
      <c r="G41" s="18"/>
      <c r="H41" s="18"/>
      <c r="I41" s="18"/>
      <c r="J41" s="36"/>
      <c r="M41" s="17"/>
      <c r="N41" s="18"/>
      <c r="O41" s="18"/>
      <c r="P41" s="18"/>
      <c r="Q41" s="18"/>
      <c r="R41" s="18"/>
      <c r="S41" s="18"/>
      <c r="T41" s="18"/>
      <c r="U41" s="18"/>
      <c r="V41" s="36"/>
    </row>
    <row r="42" spans="1:22">
      <c r="A42" s="118" t="s">
        <v>63</v>
      </c>
      <c r="B42" s="92" t="s">
        <v>64</v>
      </c>
      <c r="C42" s="92"/>
      <c r="D42" s="92"/>
      <c r="E42" s="92"/>
      <c r="F42" s="92"/>
      <c r="G42" s="92"/>
      <c r="H42" s="29"/>
      <c r="I42" s="118" t="s">
        <v>63</v>
      </c>
      <c r="J42" s="120">
        <f>(B4+60+50)/2</f>
        <v>930</v>
      </c>
      <c r="M42" s="118" t="s">
        <v>63</v>
      </c>
      <c r="N42" s="92" t="s">
        <v>71</v>
      </c>
      <c r="O42" s="92"/>
      <c r="P42" s="92"/>
      <c r="Q42" s="92"/>
      <c r="R42" s="92"/>
      <c r="S42" s="92"/>
      <c r="T42" s="29"/>
      <c r="U42" s="118" t="s">
        <v>63</v>
      </c>
      <c r="V42" s="120">
        <f>(B4+30-H2-H4+50)/2</f>
        <v>845</v>
      </c>
    </row>
    <row r="43" spans="1:22">
      <c r="A43" s="119"/>
      <c r="B43" s="92">
        <v>2</v>
      </c>
      <c r="C43" s="92"/>
      <c r="D43" s="92"/>
      <c r="E43" s="92"/>
      <c r="F43" s="92"/>
      <c r="G43" s="92"/>
      <c r="H43" s="30"/>
      <c r="I43" s="119"/>
      <c r="J43" s="121"/>
      <c r="M43" s="119"/>
      <c r="N43" s="92">
        <v>2</v>
      </c>
      <c r="O43" s="92"/>
      <c r="P43" s="92"/>
      <c r="Q43" s="92"/>
      <c r="R43" s="92"/>
      <c r="S43" s="92"/>
      <c r="T43" s="30"/>
      <c r="U43" s="119"/>
      <c r="V43" s="121"/>
    </row>
    <row r="44" spans="1:22">
      <c r="A44" s="17"/>
      <c r="B44" s="18"/>
      <c r="C44" s="18"/>
      <c r="D44" s="18"/>
      <c r="E44" s="18"/>
      <c r="F44" s="18"/>
      <c r="G44" s="18"/>
      <c r="H44" s="18"/>
      <c r="I44" s="18"/>
      <c r="J44" s="36"/>
      <c r="M44" s="17"/>
      <c r="N44" s="18"/>
      <c r="O44" s="18"/>
      <c r="P44" s="18"/>
      <c r="Q44" s="18"/>
      <c r="R44" s="18"/>
      <c r="S44" s="18"/>
      <c r="T44" s="18"/>
      <c r="U44" s="18"/>
      <c r="V44" s="36"/>
    </row>
    <row r="45" spans="1:22">
      <c r="A45" s="19" t="s">
        <v>26</v>
      </c>
      <c r="B45" s="92" t="s">
        <v>65</v>
      </c>
      <c r="C45" s="92"/>
      <c r="D45" s="92"/>
      <c r="E45" s="92"/>
      <c r="F45" s="92"/>
      <c r="G45" s="92"/>
      <c r="H45" s="16"/>
      <c r="I45" s="19" t="s">
        <v>26</v>
      </c>
      <c r="J45" s="65">
        <f>B4+60</f>
        <v>1810</v>
      </c>
      <c r="M45" s="19" t="s">
        <v>26</v>
      </c>
      <c r="N45" s="92" t="s">
        <v>65</v>
      </c>
      <c r="O45" s="92"/>
      <c r="P45" s="92"/>
      <c r="Q45" s="92"/>
      <c r="R45" s="92"/>
      <c r="S45" s="92"/>
      <c r="T45" s="16"/>
      <c r="U45" s="19" t="s">
        <v>26</v>
      </c>
      <c r="V45" s="65">
        <f>B4+60</f>
        <v>1810</v>
      </c>
    </row>
    <row r="46" spans="1:22">
      <c r="A46" s="17"/>
      <c r="B46" s="28"/>
      <c r="C46" s="28"/>
      <c r="D46" s="28"/>
      <c r="E46" s="28"/>
      <c r="F46" s="28"/>
      <c r="G46" s="28"/>
      <c r="H46" s="18"/>
      <c r="I46" s="18"/>
      <c r="J46" s="36"/>
      <c r="M46" s="17"/>
      <c r="N46" s="28"/>
      <c r="O46" s="28"/>
      <c r="P46" s="28"/>
      <c r="Q46" s="28"/>
      <c r="R46" s="28"/>
      <c r="S46" s="28"/>
      <c r="T46" s="18"/>
      <c r="U46" s="18"/>
      <c r="V46" s="36"/>
    </row>
    <row r="47" spans="1:22">
      <c r="A47" s="19" t="s">
        <v>66</v>
      </c>
      <c r="B47" s="92" t="s">
        <v>8</v>
      </c>
      <c r="C47" s="92"/>
      <c r="D47" s="92"/>
      <c r="E47" s="92"/>
      <c r="F47" s="92"/>
      <c r="G47" s="92"/>
      <c r="H47" s="16"/>
      <c r="I47" s="19" t="s">
        <v>66</v>
      </c>
      <c r="J47" s="65">
        <f>J42</f>
        <v>930</v>
      </c>
      <c r="M47" s="19" t="s">
        <v>66</v>
      </c>
      <c r="N47" s="92" t="s">
        <v>8</v>
      </c>
      <c r="O47" s="92"/>
      <c r="P47" s="92"/>
      <c r="Q47" s="92"/>
      <c r="R47" s="92"/>
      <c r="S47" s="92"/>
      <c r="T47" s="16"/>
      <c r="U47" s="19" t="s">
        <v>66</v>
      </c>
      <c r="V47" s="65">
        <f>V42</f>
        <v>845</v>
      </c>
    </row>
    <row r="48" spans="1:22">
      <c r="A48" s="17"/>
      <c r="B48" s="28"/>
      <c r="C48" s="28"/>
      <c r="D48" s="28"/>
      <c r="E48" s="28"/>
      <c r="F48" s="28"/>
      <c r="G48" s="28"/>
      <c r="H48" s="18"/>
      <c r="I48" s="18"/>
      <c r="J48" s="36"/>
      <c r="M48" s="17"/>
      <c r="N48" s="28"/>
      <c r="O48" s="28"/>
      <c r="P48" s="28"/>
      <c r="Q48" s="28"/>
      <c r="R48" s="28"/>
      <c r="S48" s="28"/>
      <c r="T48" s="18"/>
      <c r="U48" s="18"/>
      <c r="V48" s="36"/>
    </row>
    <row r="49" spans="1:22">
      <c r="A49" s="19" t="s">
        <v>68</v>
      </c>
      <c r="B49" s="92" t="s">
        <v>69</v>
      </c>
      <c r="C49" s="92"/>
      <c r="D49" s="92"/>
      <c r="E49" s="92"/>
      <c r="F49" s="92"/>
      <c r="G49" s="92"/>
      <c r="H49" s="16"/>
      <c r="I49" s="19" t="s">
        <v>68</v>
      </c>
      <c r="J49" s="65">
        <f>J45-J42</f>
        <v>880</v>
      </c>
      <c r="M49" s="19" t="s">
        <v>68</v>
      </c>
      <c r="N49" s="92" t="s">
        <v>69</v>
      </c>
      <c r="O49" s="92"/>
      <c r="P49" s="92"/>
      <c r="Q49" s="92"/>
      <c r="R49" s="92"/>
      <c r="S49" s="92"/>
      <c r="T49" s="16"/>
      <c r="U49" s="19" t="s">
        <v>68</v>
      </c>
      <c r="V49" s="65">
        <f>V45-V42</f>
        <v>965</v>
      </c>
    </row>
    <row r="50" spans="1:22">
      <c r="A50" s="17"/>
      <c r="B50" s="18"/>
      <c r="C50" s="18"/>
      <c r="D50" s="18"/>
      <c r="E50" s="18"/>
      <c r="F50" s="18"/>
      <c r="G50" s="18"/>
      <c r="H50" s="18"/>
      <c r="I50" s="18"/>
      <c r="J50" s="36"/>
      <c r="M50" s="17"/>
      <c r="N50" s="18"/>
      <c r="O50" s="18"/>
      <c r="P50" s="18"/>
      <c r="Q50" s="18"/>
      <c r="R50" s="18"/>
      <c r="S50" s="18"/>
      <c r="T50" s="18"/>
      <c r="U50" s="18"/>
      <c r="V50" s="36"/>
    </row>
    <row r="51" spans="1:22">
      <c r="A51" s="118" t="s">
        <v>28</v>
      </c>
      <c r="B51" s="128" t="s">
        <v>67</v>
      </c>
      <c r="C51" s="128"/>
      <c r="D51" s="128"/>
      <c r="E51" s="128"/>
      <c r="F51" s="128"/>
      <c r="G51" s="128"/>
      <c r="H51" s="29"/>
      <c r="I51" s="118" t="s">
        <v>28</v>
      </c>
      <c r="J51" s="120">
        <f>J45-J42-30</f>
        <v>850</v>
      </c>
      <c r="M51" s="118" t="s">
        <v>28</v>
      </c>
      <c r="N51" s="15" t="s">
        <v>2</v>
      </c>
      <c r="O51" s="125" t="s">
        <v>72</v>
      </c>
      <c r="P51" s="125"/>
      <c r="Q51" s="125"/>
      <c r="R51" s="125"/>
      <c r="S51" s="125"/>
      <c r="T51" s="29"/>
      <c r="U51" s="118" t="s">
        <v>28</v>
      </c>
      <c r="V51" s="120">
        <f>(B4/2)-H2-H4+30</f>
        <v>765</v>
      </c>
    </row>
    <row r="52" spans="1:22" ht="12" thickBot="1">
      <c r="A52" s="124"/>
      <c r="B52" s="129"/>
      <c r="C52" s="129"/>
      <c r="D52" s="129"/>
      <c r="E52" s="129"/>
      <c r="F52" s="129"/>
      <c r="G52" s="129"/>
      <c r="H52" s="34"/>
      <c r="I52" s="124"/>
      <c r="J52" s="127"/>
      <c r="M52" s="124"/>
      <c r="N52" s="21">
        <v>2</v>
      </c>
      <c r="O52" s="126"/>
      <c r="P52" s="126"/>
      <c r="Q52" s="126"/>
      <c r="R52" s="126"/>
      <c r="S52" s="126"/>
      <c r="T52" s="34"/>
      <c r="U52" s="124"/>
      <c r="V52" s="127"/>
    </row>
    <row r="53" spans="1:22" ht="12" thickBot="1">
      <c r="A53" s="17"/>
      <c r="B53" s="28"/>
      <c r="C53" s="28"/>
      <c r="D53" s="28"/>
      <c r="E53" s="28"/>
      <c r="F53" s="28"/>
      <c r="G53" s="28"/>
      <c r="H53" s="18"/>
      <c r="I53" s="18"/>
      <c r="J53" s="36"/>
      <c r="M53" s="17"/>
      <c r="N53" s="28"/>
      <c r="O53" s="28"/>
      <c r="P53" s="28"/>
      <c r="Q53" s="28"/>
      <c r="R53" s="28"/>
      <c r="S53" s="28"/>
      <c r="T53" s="18"/>
      <c r="U53" s="18"/>
      <c r="V53" s="36"/>
    </row>
    <row r="54" spans="1:22" ht="15" customHeight="1">
      <c r="A54" s="89" t="s">
        <v>17</v>
      </c>
      <c r="B54" s="90"/>
      <c r="C54" s="90"/>
      <c r="D54" s="90"/>
      <c r="E54" s="90"/>
      <c r="F54" s="90"/>
      <c r="G54" s="90"/>
      <c r="H54" s="90"/>
      <c r="I54" s="90"/>
      <c r="J54" s="91"/>
      <c r="M54" s="89" t="s">
        <v>17</v>
      </c>
      <c r="N54" s="90"/>
      <c r="O54" s="90"/>
      <c r="P54" s="90"/>
      <c r="Q54" s="90"/>
      <c r="R54" s="90"/>
      <c r="S54" s="90"/>
      <c r="T54" s="90"/>
      <c r="U54" s="90"/>
      <c r="V54" s="91"/>
    </row>
    <row r="55" spans="1:22">
      <c r="A55" s="113">
        <f>E4</f>
        <v>10</v>
      </c>
      <c r="B55" s="116"/>
      <c r="C55" s="116"/>
      <c r="D55" s="116"/>
      <c r="E55" s="116"/>
      <c r="F55" s="116"/>
      <c r="G55" s="116"/>
      <c r="H55" s="116"/>
      <c r="I55" s="116"/>
      <c r="J55" s="117"/>
      <c r="M55" s="113">
        <f>E4</f>
        <v>10</v>
      </c>
      <c r="N55" s="116"/>
      <c r="O55" s="116"/>
      <c r="P55" s="116"/>
      <c r="Q55" s="116"/>
      <c r="R55" s="116"/>
      <c r="S55" s="116"/>
      <c r="T55" s="116"/>
      <c r="U55" s="116"/>
      <c r="V55" s="117"/>
    </row>
    <row r="56" spans="1:22">
      <c r="A56" s="19" t="s">
        <v>18</v>
      </c>
      <c r="B56" s="92" t="s">
        <v>46</v>
      </c>
      <c r="C56" s="92"/>
      <c r="D56" s="92"/>
      <c r="E56" s="92"/>
      <c r="F56" s="92"/>
      <c r="G56" s="92"/>
      <c r="H56" s="16"/>
      <c r="I56" s="19" t="s">
        <v>18</v>
      </c>
      <c r="J56" s="65">
        <f>B2-10-35</f>
        <v>1985</v>
      </c>
      <c r="M56" s="19" t="s">
        <v>18</v>
      </c>
      <c r="N56" s="92" t="s">
        <v>46</v>
      </c>
      <c r="O56" s="92"/>
      <c r="P56" s="92"/>
      <c r="Q56" s="92"/>
      <c r="R56" s="92"/>
      <c r="S56" s="92"/>
      <c r="T56" s="16"/>
      <c r="U56" s="19" t="s">
        <v>18</v>
      </c>
      <c r="V56" s="65">
        <f>B2-10-35</f>
        <v>1985</v>
      </c>
    </row>
    <row r="57" spans="1:22">
      <c r="A57" s="17"/>
      <c r="B57" s="28"/>
      <c r="C57" s="28"/>
      <c r="D57" s="28"/>
      <c r="E57" s="28"/>
      <c r="F57" s="28"/>
      <c r="G57" s="28"/>
      <c r="H57" s="18"/>
      <c r="I57" s="18"/>
      <c r="J57" s="36"/>
      <c r="M57" s="17"/>
      <c r="N57" s="28"/>
      <c r="O57" s="28"/>
      <c r="P57" s="28"/>
      <c r="Q57" s="28"/>
      <c r="R57" s="28"/>
      <c r="S57" s="28"/>
      <c r="T57" s="18"/>
      <c r="U57" s="18"/>
      <c r="V57" s="36"/>
    </row>
    <row r="58" spans="1:22">
      <c r="A58" s="19" t="s">
        <v>61</v>
      </c>
      <c r="B58" s="92" t="s">
        <v>7</v>
      </c>
      <c r="C58" s="92"/>
      <c r="D58" s="92"/>
      <c r="E58" s="92"/>
      <c r="F58" s="92"/>
      <c r="G58" s="92"/>
      <c r="H58" s="16"/>
      <c r="I58" s="19" t="s">
        <v>61</v>
      </c>
      <c r="J58" s="65">
        <f>J56</f>
        <v>1985</v>
      </c>
      <c r="M58" s="19" t="s">
        <v>61</v>
      </c>
      <c r="N58" s="92" t="s">
        <v>7</v>
      </c>
      <c r="O58" s="92"/>
      <c r="P58" s="92"/>
      <c r="Q58" s="92"/>
      <c r="R58" s="92"/>
      <c r="S58" s="92"/>
      <c r="T58" s="16"/>
      <c r="U58" s="19" t="s">
        <v>61</v>
      </c>
      <c r="V58" s="65">
        <f>V56</f>
        <v>1985</v>
      </c>
    </row>
    <row r="59" spans="1:22">
      <c r="A59" s="17"/>
      <c r="B59" s="18"/>
      <c r="C59" s="18"/>
      <c r="D59" s="18"/>
      <c r="E59" s="18"/>
      <c r="F59" s="18"/>
      <c r="G59" s="18"/>
      <c r="H59" s="18"/>
      <c r="I59" s="18"/>
      <c r="J59" s="36"/>
      <c r="M59" s="17"/>
      <c r="N59" s="18"/>
      <c r="O59" s="18"/>
      <c r="P59" s="18"/>
      <c r="Q59" s="18"/>
      <c r="R59" s="18"/>
      <c r="S59" s="18"/>
      <c r="T59" s="18"/>
      <c r="U59" s="18"/>
      <c r="V59" s="36"/>
    </row>
    <row r="60" spans="1:22">
      <c r="A60" s="118" t="s">
        <v>22</v>
      </c>
      <c r="B60" s="92" t="s">
        <v>62</v>
      </c>
      <c r="C60" s="92"/>
      <c r="D60" s="92"/>
      <c r="E60" s="92"/>
      <c r="F60" s="92"/>
      <c r="G60" s="92"/>
      <c r="H60" s="29"/>
      <c r="I60" s="118" t="s">
        <v>22</v>
      </c>
      <c r="J60" s="120">
        <f>(B4+60+50)/2</f>
        <v>930</v>
      </c>
      <c r="M60" s="118" t="s">
        <v>22</v>
      </c>
      <c r="N60" s="92" t="s">
        <v>70</v>
      </c>
      <c r="O60" s="92"/>
      <c r="P60" s="92"/>
      <c r="Q60" s="92"/>
      <c r="R60" s="92"/>
      <c r="S60" s="92"/>
      <c r="T60" s="29"/>
      <c r="U60" s="118" t="s">
        <v>22</v>
      </c>
      <c r="V60" s="120">
        <f>(B4+90+H2+H4-50)/2</f>
        <v>965</v>
      </c>
    </row>
    <row r="61" spans="1:22">
      <c r="A61" s="119"/>
      <c r="B61" s="92">
        <v>2</v>
      </c>
      <c r="C61" s="92"/>
      <c r="D61" s="92"/>
      <c r="E61" s="92"/>
      <c r="F61" s="92"/>
      <c r="G61" s="92"/>
      <c r="H61" s="30"/>
      <c r="I61" s="119"/>
      <c r="J61" s="121"/>
      <c r="M61" s="119"/>
      <c r="N61" s="92">
        <v>2</v>
      </c>
      <c r="O61" s="92"/>
      <c r="P61" s="92"/>
      <c r="Q61" s="92"/>
      <c r="R61" s="92"/>
      <c r="S61" s="92"/>
      <c r="T61" s="30"/>
      <c r="U61" s="119"/>
      <c r="V61" s="121"/>
    </row>
    <row r="62" spans="1:22">
      <c r="A62" s="33"/>
      <c r="B62" s="15"/>
      <c r="C62" s="15"/>
      <c r="D62" s="15"/>
      <c r="E62" s="15"/>
      <c r="F62" s="15"/>
      <c r="G62" s="15"/>
      <c r="H62" s="30"/>
      <c r="I62" s="32"/>
      <c r="J62" s="54"/>
      <c r="M62" s="33"/>
      <c r="N62" s="15"/>
      <c r="O62" s="15"/>
      <c r="P62" s="15"/>
      <c r="Q62" s="15"/>
      <c r="R62" s="15"/>
      <c r="S62" s="15"/>
      <c r="T62" s="30"/>
      <c r="U62" s="32"/>
      <c r="V62" s="54"/>
    </row>
    <row r="63" spans="1:22">
      <c r="A63" s="19" t="s">
        <v>24</v>
      </c>
      <c r="B63" s="92" t="s">
        <v>25</v>
      </c>
      <c r="C63" s="92"/>
      <c r="D63" s="92"/>
      <c r="E63" s="92"/>
      <c r="F63" s="92"/>
      <c r="G63" s="92"/>
      <c r="H63" s="16"/>
      <c r="I63" s="19" t="s">
        <v>24</v>
      </c>
      <c r="J63" s="67">
        <f>J56*J60*E4*0.0000025</f>
        <v>46.151250000000005</v>
      </c>
      <c r="M63" s="19" t="s">
        <v>24</v>
      </c>
      <c r="N63" s="92" t="s">
        <v>25</v>
      </c>
      <c r="O63" s="92"/>
      <c r="P63" s="92"/>
      <c r="Q63" s="92"/>
      <c r="R63" s="92"/>
      <c r="S63" s="92"/>
      <c r="T63" s="16"/>
      <c r="U63" s="19" t="s">
        <v>24</v>
      </c>
      <c r="V63" s="67">
        <f>V56*V60*E4*0.0000025</f>
        <v>47.888125000000002</v>
      </c>
    </row>
    <row r="64" spans="1:22">
      <c r="A64" s="17"/>
      <c r="B64" s="18"/>
      <c r="C64" s="18"/>
      <c r="D64" s="18"/>
      <c r="E64" s="18"/>
      <c r="F64" s="18"/>
      <c r="G64" s="18"/>
      <c r="H64" s="18"/>
      <c r="I64" s="18"/>
      <c r="J64" s="36"/>
      <c r="M64" s="17"/>
      <c r="N64" s="18"/>
      <c r="O64" s="18"/>
      <c r="P64" s="18"/>
      <c r="Q64" s="18"/>
      <c r="R64" s="18"/>
      <c r="S64" s="18"/>
      <c r="T64" s="18"/>
      <c r="U64" s="18"/>
      <c r="V64" s="36"/>
    </row>
    <row r="65" spans="1:22">
      <c r="A65" s="118" t="s">
        <v>63</v>
      </c>
      <c r="B65" s="92" t="s">
        <v>64</v>
      </c>
      <c r="C65" s="92"/>
      <c r="D65" s="92"/>
      <c r="E65" s="92"/>
      <c r="F65" s="92"/>
      <c r="G65" s="92"/>
      <c r="H65" s="29"/>
      <c r="I65" s="118" t="s">
        <v>63</v>
      </c>
      <c r="J65" s="120">
        <f>(B4+60+50)/2</f>
        <v>930</v>
      </c>
      <c r="M65" s="118" t="s">
        <v>63</v>
      </c>
      <c r="N65" s="92" t="s">
        <v>71</v>
      </c>
      <c r="O65" s="92"/>
      <c r="P65" s="92"/>
      <c r="Q65" s="92"/>
      <c r="R65" s="92"/>
      <c r="S65" s="92"/>
      <c r="T65" s="29"/>
      <c r="U65" s="118" t="s">
        <v>63</v>
      </c>
      <c r="V65" s="120">
        <f>(B4+30-H2-H4+50)/2</f>
        <v>845</v>
      </c>
    </row>
    <row r="66" spans="1:22">
      <c r="A66" s="119"/>
      <c r="B66" s="92">
        <v>2</v>
      </c>
      <c r="C66" s="92"/>
      <c r="D66" s="92"/>
      <c r="E66" s="92"/>
      <c r="F66" s="92"/>
      <c r="G66" s="92"/>
      <c r="H66" s="30"/>
      <c r="I66" s="119"/>
      <c r="J66" s="121"/>
      <c r="M66" s="119"/>
      <c r="N66" s="92">
        <v>2</v>
      </c>
      <c r="O66" s="92"/>
      <c r="P66" s="92"/>
      <c r="Q66" s="92"/>
      <c r="R66" s="92"/>
      <c r="S66" s="92"/>
      <c r="T66" s="30"/>
      <c r="U66" s="119"/>
      <c r="V66" s="121"/>
    </row>
    <row r="67" spans="1:22">
      <c r="A67" s="17"/>
      <c r="B67" s="18"/>
      <c r="C67" s="18"/>
      <c r="D67" s="18"/>
      <c r="E67" s="18"/>
      <c r="F67" s="18"/>
      <c r="G67" s="18"/>
      <c r="H67" s="18"/>
      <c r="I67" s="18"/>
      <c r="J67" s="36"/>
      <c r="M67" s="17"/>
      <c r="N67" s="18"/>
      <c r="O67" s="18"/>
      <c r="P67" s="18"/>
      <c r="Q67" s="18"/>
      <c r="R67" s="18"/>
      <c r="S67" s="18"/>
      <c r="T67" s="18"/>
      <c r="U67" s="18"/>
      <c r="V67" s="36"/>
    </row>
    <row r="68" spans="1:22">
      <c r="A68" s="19" t="s">
        <v>26</v>
      </c>
      <c r="B68" s="92" t="s">
        <v>65</v>
      </c>
      <c r="C68" s="92"/>
      <c r="D68" s="92"/>
      <c r="E68" s="92"/>
      <c r="F68" s="92"/>
      <c r="G68" s="92"/>
      <c r="H68" s="16"/>
      <c r="I68" s="19" t="s">
        <v>26</v>
      </c>
      <c r="J68" s="65">
        <f>B4+60</f>
        <v>1810</v>
      </c>
      <c r="M68" s="19" t="s">
        <v>26</v>
      </c>
      <c r="N68" s="92" t="s">
        <v>65</v>
      </c>
      <c r="O68" s="92"/>
      <c r="P68" s="92"/>
      <c r="Q68" s="92"/>
      <c r="R68" s="92"/>
      <c r="S68" s="92"/>
      <c r="T68" s="16"/>
      <c r="U68" s="19" t="s">
        <v>26</v>
      </c>
      <c r="V68" s="65">
        <f>B4+60</f>
        <v>1810</v>
      </c>
    </row>
    <row r="69" spans="1:22">
      <c r="A69" s="17"/>
      <c r="B69" s="28"/>
      <c r="C69" s="28"/>
      <c r="D69" s="28"/>
      <c r="E69" s="28"/>
      <c r="F69" s="28"/>
      <c r="G69" s="28"/>
      <c r="H69" s="18"/>
      <c r="I69" s="18"/>
      <c r="J69" s="36"/>
      <c r="M69" s="17"/>
      <c r="N69" s="28"/>
      <c r="O69" s="28"/>
      <c r="P69" s="28"/>
      <c r="Q69" s="28"/>
      <c r="R69" s="28"/>
      <c r="S69" s="28"/>
      <c r="T69" s="18"/>
      <c r="U69" s="18"/>
      <c r="V69" s="36"/>
    </row>
    <row r="70" spans="1:22">
      <c r="A70" s="19" t="s">
        <v>66</v>
      </c>
      <c r="B70" s="92" t="s">
        <v>8</v>
      </c>
      <c r="C70" s="92"/>
      <c r="D70" s="92"/>
      <c r="E70" s="92"/>
      <c r="F70" s="92"/>
      <c r="G70" s="92"/>
      <c r="H70" s="16"/>
      <c r="I70" s="19" t="s">
        <v>66</v>
      </c>
      <c r="J70" s="65">
        <f>J65</f>
        <v>930</v>
      </c>
      <c r="M70" s="19" t="s">
        <v>66</v>
      </c>
      <c r="N70" s="92" t="s">
        <v>8</v>
      </c>
      <c r="O70" s="92"/>
      <c r="P70" s="92"/>
      <c r="Q70" s="92"/>
      <c r="R70" s="92"/>
      <c r="S70" s="92"/>
      <c r="T70" s="16"/>
      <c r="U70" s="19" t="s">
        <v>66</v>
      </c>
      <c r="V70" s="65">
        <f>V65</f>
        <v>845</v>
      </c>
    </row>
    <row r="71" spans="1:22">
      <c r="A71" s="17"/>
      <c r="B71" s="28"/>
      <c r="C71" s="28"/>
      <c r="D71" s="28"/>
      <c r="E71" s="28"/>
      <c r="F71" s="28"/>
      <c r="G71" s="28"/>
      <c r="H71" s="18"/>
      <c r="I71" s="18"/>
      <c r="J71" s="36"/>
      <c r="M71" s="17"/>
      <c r="N71" s="28"/>
      <c r="O71" s="28"/>
      <c r="P71" s="28"/>
      <c r="Q71" s="28"/>
      <c r="R71" s="28"/>
      <c r="S71" s="28"/>
      <c r="T71" s="18"/>
      <c r="U71" s="18"/>
      <c r="V71" s="36"/>
    </row>
    <row r="72" spans="1:22">
      <c r="A72" s="19" t="s">
        <v>68</v>
      </c>
      <c r="B72" s="92" t="s">
        <v>69</v>
      </c>
      <c r="C72" s="92"/>
      <c r="D72" s="92"/>
      <c r="E72" s="92"/>
      <c r="F72" s="92"/>
      <c r="G72" s="92"/>
      <c r="H72" s="16"/>
      <c r="I72" s="19" t="s">
        <v>68</v>
      </c>
      <c r="J72" s="65">
        <f>J68-J65</f>
        <v>880</v>
      </c>
      <c r="M72" s="19" t="s">
        <v>68</v>
      </c>
      <c r="N72" s="92" t="s">
        <v>69</v>
      </c>
      <c r="O72" s="92"/>
      <c r="P72" s="92"/>
      <c r="Q72" s="92"/>
      <c r="R72" s="92"/>
      <c r="S72" s="92"/>
      <c r="T72" s="16"/>
      <c r="U72" s="19" t="s">
        <v>68</v>
      </c>
      <c r="V72" s="65">
        <f>V68-V65</f>
        <v>965</v>
      </c>
    </row>
    <row r="73" spans="1:22">
      <c r="A73" s="17"/>
      <c r="B73" s="18"/>
      <c r="C73" s="18"/>
      <c r="D73" s="18"/>
      <c r="E73" s="18"/>
      <c r="F73" s="18"/>
      <c r="G73" s="18"/>
      <c r="H73" s="18"/>
      <c r="I73" s="18"/>
      <c r="J73" s="36"/>
      <c r="M73" s="17"/>
      <c r="N73" s="18"/>
      <c r="O73" s="18"/>
      <c r="P73" s="18"/>
      <c r="Q73" s="18"/>
      <c r="R73" s="18"/>
      <c r="S73" s="18"/>
      <c r="T73" s="18"/>
      <c r="U73" s="18"/>
      <c r="V73" s="36"/>
    </row>
    <row r="74" spans="1:22">
      <c r="A74" s="118" t="s">
        <v>28</v>
      </c>
      <c r="B74" s="128" t="s">
        <v>67</v>
      </c>
      <c r="C74" s="128"/>
      <c r="D74" s="128"/>
      <c r="E74" s="128"/>
      <c r="F74" s="128"/>
      <c r="G74" s="128"/>
      <c r="H74" s="29"/>
      <c r="I74" s="118" t="s">
        <v>28</v>
      </c>
      <c r="J74" s="120">
        <f>J68-J65-30</f>
        <v>850</v>
      </c>
      <c r="M74" s="118" t="s">
        <v>28</v>
      </c>
      <c r="N74" s="15" t="s">
        <v>2</v>
      </c>
      <c r="O74" s="125" t="s">
        <v>72</v>
      </c>
      <c r="P74" s="125"/>
      <c r="Q74" s="125"/>
      <c r="R74" s="125"/>
      <c r="S74" s="125"/>
      <c r="T74" s="29"/>
      <c r="U74" s="118" t="s">
        <v>28</v>
      </c>
      <c r="V74" s="120">
        <f>(B4/2)-H2-H4+30</f>
        <v>765</v>
      </c>
    </row>
    <row r="75" spans="1:22" ht="12" thickBot="1">
      <c r="A75" s="124"/>
      <c r="B75" s="129"/>
      <c r="C75" s="129"/>
      <c r="D75" s="129"/>
      <c r="E75" s="129"/>
      <c r="F75" s="129"/>
      <c r="G75" s="129"/>
      <c r="H75" s="34"/>
      <c r="I75" s="124"/>
      <c r="J75" s="127"/>
      <c r="M75" s="124"/>
      <c r="N75" s="21">
        <v>2</v>
      </c>
      <c r="O75" s="126"/>
      <c r="P75" s="126"/>
      <c r="Q75" s="126"/>
      <c r="R75" s="126"/>
      <c r="S75" s="126"/>
      <c r="T75" s="34"/>
      <c r="U75" s="124"/>
      <c r="V75" s="127"/>
    </row>
    <row r="77" spans="1:22">
      <c r="A77" s="111" t="s">
        <v>82</v>
      </c>
      <c r="B77" s="111"/>
      <c r="C77" s="111"/>
      <c r="D77" s="111"/>
      <c r="E77" s="111"/>
      <c r="F77" s="111"/>
      <c r="G77" s="111"/>
      <c r="H77" s="111"/>
      <c r="I77" s="111"/>
      <c r="J77" s="111"/>
      <c r="M77" s="84" t="s">
        <v>101</v>
      </c>
      <c r="N77" s="84"/>
      <c r="O77" s="84"/>
      <c r="P77" s="84"/>
      <c r="Q77" s="84"/>
      <c r="R77" s="84"/>
      <c r="S77" s="84"/>
      <c r="T77" s="84"/>
      <c r="U77" s="49"/>
      <c r="V77" s="50"/>
    </row>
    <row r="78" spans="1:22">
      <c r="M78" s="80" t="s">
        <v>88</v>
      </c>
      <c r="N78" s="80"/>
      <c r="O78" s="80"/>
      <c r="P78" s="80"/>
      <c r="Q78" s="80"/>
      <c r="R78" s="80"/>
      <c r="S78" s="80"/>
      <c r="T78" s="80"/>
      <c r="U78" s="80" t="s">
        <v>89</v>
      </c>
      <c r="V78" s="80"/>
    </row>
    <row r="79" spans="1:22">
      <c r="A79" s="85" t="s">
        <v>103</v>
      </c>
      <c r="B79" s="86"/>
      <c r="C79" s="86"/>
      <c r="D79" s="86"/>
      <c r="E79" s="86"/>
      <c r="F79" s="86"/>
      <c r="G79" s="86"/>
      <c r="H79" s="86"/>
      <c r="I79" s="86"/>
      <c r="J79" s="86"/>
      <c r="M79" s="80" t="s">
        <v>96</v>
      </c>
      <c r="N79" s="80"/>
      <c r="O79" s="80"/>
      <c r="P79" s="80"/>
      <c r="Q79" s="80"/>
      <c r="R79" s="80"/>
      <c r="S79" s="80"/>
      <c r="T79" s="80"/>
      <c r="U79" s="80" t="s">
        <v>90</v>
      </c>
      <c r="V79" s="80"/>
    </row>
    <row r="80" spans="1:22">
      <c r="F80" s="38"/>
      <c r="H80" s="38"/>
      <c r="M80" s="80" t="s">
        <v>97</v>
      </c>
      <c r="N80" s="80"/>
      <c r="O80" s="80"/>
      <c r="P80" s="80"/>
      <c r="Q80" s="80"/>
      <c r="R80" s="80"/>
      <c r="S80" s="80"/>
      <c r="T80" s="80"/>
      <c r="U80" s="80" t="s">
        <v>91</v>
      </c>
      <c r="V80" s="80"/>
    </row>
    <row r="81" spans="1:34">
      <c r="A81" s="112" t="s">
        <v>81</v>
      </c>
      <c r="B81" s="112"/>
      <c r="C81" s="112"/>
      <c r="D81" s="112"/>
      <c r="E81" s="112"/>
      <c r="F81" s="112"/>
      <c r="G81" s="112"/>
      <c r="H81" s="112"/>
      <c r="I81" s="112"/>
      <c r="J81" s="112"/>
      <c r="M81" s="80" t="s">
        <v>98</v>
      </c>
      <c r="N81" s="80"/>
      <c r="O81" s="80"/>
      <c r="P81" s="80"/>
      <c r="Q81" s="80"/>
      <c r="R81" s="80"/>
      <c r="S81" s="80"/>
      <c r="T81" s="80"/>
      <c r="U81" s="80" t="s">
        <v>92</v>
      </c>
      <c r="V81" s="80"/>
    </row>
    <row r="82" spans="1:34">
      <c r="M82" s="80"/>
      <c r="N82" s="80"/>
      <c r="O82" s="80"/>
      <c r="P82" s="80"/>
      <c r="Q82" s="80"/>
      <c r="R82" s="80"/>
      <c r="S82" s="80"/>
      <c r="T82" s="80"/>
      <c r="U82" s="80"/>
      <c r="V82" s="80"/>
    </row>
    <row r="83" spans="1:34">
      <c r="A83" s="82" t="s">
        <v>104</v>
      </c>
      <c r="B83" s="82"/>
      <c r="C83" s="82"/>
      <c r="D83" s="82"/>
      <c r="E83" s="82"/>
      <c r="F83" s="82"/>
      <c r="G83" s="82"/>
      <c r="H83" s="82"/>
      <c r="I83" s="82"/>
      <c r="J83" s="82"/>
      <c r="M83" s="80" t="s">
        <v>100</v>
      </c>
      <c r="N83" s="80"/>
      <c r="O83" s="80"/>
      <c r="P83" s="80"/>
      <c r="Q83" s="80"/>
      <c r="R83" s="80"/>
      <c r="S83" s="80"/>
      <c r="T83" s="80"/>
      <c r="U83" s="80" t="s">
        <v>94</v>
      </c>
      <c r="V83" s="80"/>
    </row>
    <row r="85" spans="1:34" ht="11.25" customHeight="1">
      <c r="A85" s="83" t="s">
        <v>105</v>
      </c>
      <c r="B85" s="83"/>
      <c r="C85" s="83"/>
      <c r="D85" s="83"/>
      <c r="E85" s="83"/>
      <c r="F85" s="83"/>
      <c r="G85" s="83"/>
      <c r="H85" s="83"/>
      <c r="I85" s="83"/>
      <c r="J85" s="83"/>
      <c r="K85" s="83"/>
      <c r="L85" s="83"/>
      <c r="M85" s="83"/>
      <c r="N85" s="83"/>
      <c r="O85" s="83"/>
      <c r="P85" s="83"/>
      <c r="Q85" s="83"/>
      <c r="R85" s="83"/>
      <c r="S85" s="83"/>
      <c r="T85" s="83"/>
      <c r="U85" s="83"/>
      <c r="V85" s="83"/>
      <c r="W85" s="71"/>
      <c r="X85" s="71"/>
      <c r="Y85" s="71"/>
      <c r="Z85" s="71"/>
      <c r="AA85" s="71"/>
      <c r="AB85" s="71"/>
      <c r="AC85" s="71"/>
      <c r="AD85" s="71"/>
      <c r="AE85" s="71"/>
      <c r="AF85" s="71"/>
      <c r="AG85" s="71"/>
      <c r="AH85" s="71"/>
    </row>
    <row r="86" spans="1:34" ht="11.25" customHeight="1">
      <c r="A86" s="83"/>
      <c r="B86" s="83"/>
      <c r="C86" s="83"/>
      <c r="D86" s="83"/>
      <c r="E86" s="83"/>
      <c r="F86" s="83"/>
      <c r="G86" s="83"/>
      <c r="H86" s="83"/>
      <c r="I86" s="83"/>
      <c r="J86" s="83"/>
      <c r="K86" s="83"/>
      <c r="L86" s="83"/>
      <c r="M86" s="83"/>
      <c r="N86" s="83"/>
      <c r="O86" s="83"/>
      <c r="P86" s="83"/>
      <c r="Q86" s="83"/>
      <c r="R86" s="83"/>
      <c r="S86" s="83"/>
      <c r="T86" s="83"/>
      <c r="U86" s="83"/>
      <c r="V86" s="83"/>
      <c r="W86" s="71"/>
      <c r="X86" s="71"/>
      <c r="Y86" s="71"/>
      <c r="Z86" s="71"/>
      <c r="AA86" s="71"/>
      <c r="AB86" s="71"/>
      <c r="AC86" s="71"/>
      <c r="AD86" s="71"/>
      <c r="AE86" s="71"/>
      <c r="AF86" s="71"/>
      <c r="AG86" s="71"/>
      <c r="AH86" s="71"/>
    </row>
    <row r="87" spans="1:34" ht="11.25" customHeight="1">
      <c r="A87" s="83"/>
      <c r="B87" s="83"/>
      <c r="C87" s="83"/>
      <c r="D87" s="83"/>
      <c r="E87" s="83"/>
      <c r="F87" s="83"/>
      <c r="G87" s="83"/>
      <c r="H87" s="83"/>
      <c r="I87" s="83"/>
      <c r="J87" s="83"/>
      <c r="K87" s="83"/>
      <c r="L87" s="83"/>
      <c r="M87" s="83"/>
      <c r="N87" s="83"/>
      <c r="O87" s="83"/>
      <c r="P87" s="83"/>
      <c r="Q87" s="83"/>
      <c r="R87" s="83"/>
      <c r="S87" s="83"/>
      <c r="T87" s="83"/>
      <c r="U87" s="83"/>
      <c r="V87" s="83"/>
      <c r="W87" s="71"/>
      <c r="X87" s="71"/>
      <c r="Y87" s="71"/>
      <c r="Z87" s="71"/>
      <c r="AA87" s="71"/>
      <c r="AB87" s="71"/>
      <c r="AC87" s="71"/>
      <c r="AD87" s="71"/>
      <c r="AE87" s="71"/>
      <c r="AF87" s="71"/>
      <c r="AG87" s="71"/>
      <c r="AH87" s="71"/>
    </row>
  </sheetData>
  <sheetProtection password="DF83" sheet="1" objects="1" scenarios="1" selectLockedCells="1"/>
  <mergeCells count="158">
    <mergeCell ref="A85:V87"/>
    <mergeCell ref="A83:J83"/>
    <mergeCell ref="B2:C2"/>
    <mergeCell ref="E2:F2"/>
    <mergeCell ref="H2:I2"/>
    <mergeCell ref="B4:C4"/>
    <mergeCell ref="E4:F4"/>
    <mergeCell ref="H4:I4"/>
    <mergeCell ref="U74:U75"/>
    <mergeCell ref="V74:V75"/>
    <mergeCell ref="O51:S52"/>
    <mergeCell ref="O74:S75"/>
    <mergeCell ref="A51:A52"/>
    <mergeCell ref="B51:G52"/>
    <mergeCell ref="I51:I52"/>
    <mergeCell ref="J51:J52"/>
    <mergeCell ref="A74:A75"/>
    <mergeCell ref="B74:G75"/>
    <mergeCell ref="I74:I75"/>
    <mergeCell ref="J74:J75"/>
    <mergeCell ref="B72:G72"/>
    <mergeCell ref="N72:S72"/>
    <mergeCell ref="U60:U61"/>
    <mergeCell ref="V60:V61"/>
    <mergeCell ref="U65:U66"/>
    <mergeCell ref="V65:V66"/>
    <mergeCell ref="N58:S58"/>
    <mergeCell ref="M55:V55"/>
    <mergeCell ref="M54:V54"/>
    <mergeCell ref="U28:U29"/>
    <mergeCell ref="V28:V29"/>
    <mergeCell ref="A28:A29"/>
    <mergeCell ref="B28:G29"/>
    <mergeCell ref="I28:I29"/>
    <mergeCell ref="J28:J29"/>
    <mergeCell ref="A65:A66"/>
    <mergeCell ref="N35:S35"/>
    <mergeCell ref="M32:V32"/>
    <mergeCell ref="M31:V31"/>
    <mergeCell ref="U42:U43"/>
    <mergeCell ref="V42:V43"/>
    <mergeCell ref="N43:S43"/>
    <mergeCell ref="N45:S45"/>
    <mergeCell ref="N47:S47"/>
    <mergeCell ref="U51:U52"/>
    <mergeCell ref="V51:V52"/>
    <mergeCell ref="U37:U38"/>
    <mergeCell ref="V37:V38"/>
    <mergeCell ref="N68:S68"/>
    <mergeCell ref="N70:S70"/>
    <mergeCell ref="B26:G26"/>
    <mergeCell ref="N26:S26"/>
    <mergeCell ref="B49:G49"/>
    <mergeCell ref="N49:S49"/>
    <mergeCell ref="M28:M29"/>
    <mergeCell ref="N61:S61"/>
    <mergeCell ref="M65:M66"/>
    <mergeCell ref="N66:S66"/>
    <mergeCell ref="M37:M38"/>
    <mergeCell ref="B68:G68"/>
    <mergeCell ref="B70:G70"/>
    <mergeCell ref="B45:G45"/>
    <mergeCell ref="B47:G47"/>
    <mergeCell ref="J42:J43"/>
    <mergeCell ref="I65:I66"/>
    <mergeCell ref="M42:M43"/>
    <mergeCell ref="N37:S37"/>
    <mergeCell ref="N40:S40"/>
    <mergeCell ref="N33:S33"/>
    <mergeCell ref="N38:S38"/>
    <mergeCell ref="M51:M52"/>
    <mergeCell ref="O28:S29"/>
    <mergeCell ref="B17:G17"/>
    <mergeCell ref="I42:I43"/>
    <mergeCell ref="B43:G43"/>
    <mergeCell ref="B37:G37"/>
    <mergeCell ref="B40:G40"/>
    <mergeCell ref="B33:G33"/>
    <mergeCell ref="U14:U15"/>
    <mergeCell ref="V14:V15"/>
    <mergeCell ref="N15:S15"/>
    <mergeCell ref="M19:M20"/>
    <mergeCell ref="N19:S19"/>
    <mergeCell ref="U19:U20"/>
    <mergeCell ref="N42:S42"/>
    <mergeCell ref="V19:V20"/>
    <mergeCell ref="N20:S20"/>
    <mergeCell ref="N24:S24"/>
    <mergeCell ref="I60:I61"/>
    <mergeCell ref="J60:J61"/>
    <mergeCell ref="B61:G61"/>
    <mergeCell ref="A42:A43"/>
    <mergeCell ref="B58:G58"/>
    <mergeCell ref="B35:G35"/>
    <mergeCell ref="A32:J32"/>
    <mergeCell ref="A55:J55"/>
    <mergeCell ref="A31:J31"/>
    <mergeCell ref="A54:J54"/>
    <mergeCell ref="A77:J77"/>
    <mergeCell ref="J65:J66"/>
    <mergeCell ref="B66:G66"/>
    <mergeCell ref="M74:M75"/>
    <mergeCell ref="A79:J79"/>
    <mergeCell ref="A81:J81"/>
    <mergeCell ref="B10:G10"/>
    <mergeCell ref="N10:S10"/>
    <mergeCell ref="B14:G14"/>
    <mergeCell ref="N14:S14"/>
    <mergeCell ref="B65:G65"/>
    <mergeCell ref="N65:S65"/>
    <mergeCell ref="M78:T78"/>
    <mergeCell ref="N17:S17"/>
    <mergeCell ref="B22:G22"/>
    <mergeCell ref="N22:S22"/>
    <mergeCell ref="A14:A15"/>
    <mergeCell ref="I14:I15"/>
    <mergeCell ref="J14:J15"/>
    <mergeCell ref="B15:G15"/>
    <mergeCell ref="A19:A20"/>
    <mergeCell ref="B19:G19"/>
    <mergeCell ref="B20:G20"/>
    <mergeCell ref="I19:I20"/>
    <mergeCell ref="A6:J6"/>
    <mergeCell ref="M6:V6"/>
    <mergeCell ref="A9:J9"/>
    <mergeCell ref="M9:V9"/>
    <mergeCell ref="A8:J8"/>
    <mergeCell ref="M8:V8"/>
    <mergeCell ref="N12:S12"/>
    <mergeCell ref="B63:G63"/>
    <mergeCell ref="N63:S63"/>
    <mergeCell ref="B56:G56"/>
    <mergeCell ref="N56:S56"/>
    <mergeCell ref="B60:G60"/>
    <mergeCell ref="N60:S60"/>
    <mergeCell ref="M60:M61"/>
    <mergeCell ref="B42:G42"/>
    <mergeCell ref="M14:M15"/>
    <mergeCell ref="B12:G12"/>
    <mergeCell ref="J19:J20"/>
    <mergeCell ref="B24:G24"/>
    <mergeCell ref="A37:A38"/>
    <mergeCell ref="I37:I38"/>
    <mergeCell ref="J37:J38"/>
    <mergeCell ref="B38:G38"/>
    <mergeCell ref="A60:A61"/>
    <mergeCell ref="M83:T83"/>
    <mergeCell ref="U83:V83"/>
    <mergeCell ref="M77:T77"/>
    <mergeCell ref="U78:V78"/>
    <mergeCell ref="M79:T79"/>
    <mergeCell ref="U79:V79"/>
    <mergeCell ref="M80:T80"/>
    <mergeCell ref="U80:V80"/>
    <mergeCell ref="M81:T81"/>
    <mergeCell ref="U81:V81"/>
    <mergeCell ref="M82:T82"/>
    <mergeCell ref="U82:V82"/>
  </mergeCells>
  <conditionalFormatting sqref="V40 J40">
    <cfRule type="cellIs" dxfId="43" priority="23" operator="between">
      <formula>75</formula>
      <formula>80</formula>
    </cfRule>
    <cfRule type="cellIs" dxfId="42" priority="24" operator="lessThan">
      <formula>75</formula>
    </cfRule>
    <cfRule type="cellIs" dxfId="41" priority="25" operator="greaterThan">
      <formula>80</formula>
    </cfRule>
  </conditionalFormatting>
  <conditionalFormatting sqref="J22 V22 J45 V45 J68 V68">
    <cfRule type="cellIs" dxfId="40" priority="22" operator="greaterThan">
      <formula>6000</formula>
    </cfRule>
  </conditionalFormatting>
  <conditionalFormatting sqref="J17 V17">
    <cfRule type="cellIs" dxfId="39" priority="19" operator="lessThan">
      <formula>45</formula>
    </cfRule>
    <cfRule type="cellIs" dxfId="38" priority="20" operator="between">
      <formula>45</formula>
      <formula>50</formula>
    </cfRule>
    <cfRule type="cellIs" dxfId="37" priority="21" operator="greaterThan">
      <formula>50</formula>
    </cfRule>
  </conditionalFormatting>
  <conditionalFormatting sqref="J63 V63">
    <cfRule type="cellIs" dxfId="36" priority="16" operator="lessThan">
      <formula>145</formula>
    </cfRule>
    <cfRule type="cellIs" dxfId="35" priority="17" operator="between">
      <formula>145</formula>
      <formula>150</formula>
    </cfRule>
    <cfRule type="cellIs" dxfId="34" priority="18" operator="greaterThan">
      <formula>150</formula>
    </cfRule>
  </conditionalFormatting>
  <conditionalFormatting sqref="J68 V68 J45 V45 J22 V22">
    <cfRule type="cellIs" dxfId="33" priority="12" operator="lessThan">
      <formula>6000</formula>
    </cfRule>
  </conditionalFormatting>
  <conditionalFormatting sqref="A9:J9 M9:V9 A32:J32 M32:V32 A55:J55 M55:V55">
    <cfRule type="cellIs" dxfId="32" priority="11" operator="equal">
      <formula>8</formula>
    </cfRule>
    <cfRule type="cellIs" dxfId="31" priority="8" operator="equal">
      <formula>10</formula>
    </cfRule>
  </conditionalFormatting>
  <conditionalFormatting sqref="A9:J9 M9:V9">
    <cfRule type="cellIs" dxfId="30" priority="10" operator="equal">
      <formula>8.76</formula>
    </cfRule>
    <cfRule type="cellIs" dxfId="29" priority="7" operator="equal">
      <formula>10.76</formula>
    </cfRule>
  </conditionalFormatting>
  <conditionalFormatting sqref="A32:J32 M32:V32 A55:J55 M55:V55">
    <cfRule type="cellIs" dxfId="28" priority="9" operator="equal">
      <formula>8.76</formula>
    </cfRule>
    <cfRule type="cellIs" dxfId="27" priority="6" operator="equal">
      <formula>10.76</formula>
    </cfRule>
  </conditionalFormatting>
  <conditionalFormatting sqref="A9:J9 M9:V9 A32:J32 M32:V32">
    <cfRule type="cellIs" dxfId="26" priority="5" operator="equal">
      <formula>12</formula>
    </cfRule>
    <cfRule type="cellIs" dxfId="25" priority="3" operator="equal">
      <formula>12.76</formula>
    </cfRule>
  </conditionalFormatting>
  <conditionalFormatting sqref="A55:J55 M55:V55">
    <cfRule type="cellIs" dxfId="24" priority="4" operator="equal">
      <formula>12</formula>
    </cfRule>
    <cfRule type="cellIs" dxfId="23" priority="2" operator="equal">
      <formula>12.76</formula>
    </cfRule>
  </conditionalFormatting>
  <conditionalFormatting sqref="J14:J15 V14:V15 J37:J38 V37:V38 J60:J61 V60:V61">
    <cfRule type="cellIs" dxfId="22" priority="1" operator="lessThan">
      <formula>800</formula>
    </cfRule>
  </conditionalFormatting>
  <hyperlinks>
    <hyperlink ref="M78:Q78" location="'WM 1 F o S dW'!A1" display="Wandmontage 1 Flügel ohne Seitenteil bei durchlaufender Wand "/>
    <hyperlink ref="M79:Q79" location="'DM 1 F o S dW'!A1" display="Deckenmontage 1 Flügel ohne Seitenteil bei durchlaufender Wand "/>
    <hyperlink ref="M80:Q80" location="'WM 1 F o S ndW'!A1" display="Wandmontage 1 Flügel ohne Seitenteil bei nicht durchlaufender Wand"/>
    <hyperlink ref="M81:Q81" location="'DM 1 F o S ndW'!A1" display="Deckenmontage 1 Flügel ohne Seitenteil bei nicht durchlaufender Wand"/>
    <hyperlink ref="M83:Q83" location="'DM 1 F m F ndW'!A1" display="Deckenmontage 1 Flügel mit Seitenteil bei nicht durchlaufender Wand"/>
    <hyperlink ref="U78" location="'WM 1 F o S dW'!A1" display="WM 1 F o S dW"/>
    <hyperlink ref="U79" location="'DM 1 F o S dW'!A1" display="DM 1 F o S dW"/>
    <hyperlink ref="U80" location="'WM 1 F o S ndW'!A1" display="WM 1 F o S ndW"/>
    <hyperlink ref="U81" location="'DM 1 F o S ndW'!A1" display="DM 1 F o S ndW"/>
    <hyperlink ref="U83" location="'DM 1 F m F ndW'!A1" display="DM 1 F m S ndW"/>
    <hyperlink ref="M77:T77" location="Startseite!A1" display="Startseite"/>
    <hyperlink ref="A8:J8" r:id="rId1" display="Slidetec optima 50"/>
    <hyperlink ref="M8:V8" r:id="rId2" display="Slidetec optima 50"/>
    <hyperlink ref="A31:J31" r:id="rId3" display="Slidetec optima 80"/>
    <hyperlink ref="M31:V31" r:id="rId4" display="Slidetec optima 80"/>
    <hyperlink ref="A54:J54" r:id="rId5" display="Slidetec optima 150"/>
    <hyperlink ref="M54:V54" r:id="rId6" display="Slidetec optima 150"/>
    <hyperlink ref="B2" location="Startseite!A1" display="Startseite!A1"/>
    <hyperlink ref="E2" location="Startseite!A1" display="Startseite!A1"/>
    <hyperlink ref="H2" location="Startseite!A1" display="Startseite!A1"/>
    <hyperlink ref="B4" location="Startseite!A1" display="Startseite!A1"/>
    <hyperlink ref="E4" location="Startseite!A1" display="Startseite!A1"/>
    <hyperlink ref="H4" location="Startseite!A1" display="Startseite!A1"/>
    <hyperlink ref="A85:AH87" r:id="rId7" display="weitere Planungshilfen und Informationen finden Sie hier"/>
  </hyperlinks>
  <pageMargins left="0.7" right="0.7" top="0.78740157499999996" bottom="0.78740157499999996" header="0.3" footer="0.3"/>
  <drawing r:id="rId8"/>
  <legacyDrawing r:id="rId9"/>
</worksheet>
</file>

<file path=xl/worksheets/sheet7.xml><?xml version="1.0" encoding="utf-8"?>
<worksheet xmlns="http://schemas.openxmlformats.org/spreadsheetml/2006/main" xmlns:r="http://schemas.openxmlformats.org/officeDocument/2006/relationships">
  <dimension ref="A2:AH87"/>
  <sheetViews>
    <sheetView showGridLines="0" zoomScaleNormal="100" workbookViewId="0">
      <selection activeCell="M8" sqref="M8:V8"/>
    </sheetView>
  </sheetViews>
  <sheetFormatPr baseColWidth="10" defaultRowHeight="11.25"/>
  <cols>
    <col min="1" max="1" width="5.7109375" style="14" customWidth="1"/>
    <col min="2" max="3" width="6.7109375" style="14" customWidth="1"/>
    <col min="4" max="4" width="4.7109375" style="14" customWidth="1"/>
    <col min="5" max="8" width="6.7109375" style="14" customWidth="1"/>
    <col min="9" max="9" width="5.7109375" style="14" customWidth="1"/>
    <col min="10" max="10" width="18.7109375" style="35" customWidth="1"/>
    <col min="11" max="11" width="7.7109375" style="14" customWidth="1"/>
    <col min="12" max="12" width="4.7109375" style="14" customWidth="1"/>
    <col min="13" max="13" width="5.7109375" style="14" customWidth="1"/>
    <col min="14" max="15" width="6.7109375" style="14" customWidth="1"/>
    <col min="16" max="16" width="4.7109375" style="14" customWidth="1"/>
    <col min="17" max="20" width="6.7109375" style="14" customWidth="1"/>
    <col min="21" max="21" width="5.7109375" style="14" customWidth="1"/>
    <col min="22" max="22" width="18.7109375" style="35" customWidth="1"/>
    <col min="23" max="23" width="7.7109375" style="14" customWidth="1"/>
    <col min="24" max="24" width="4.7109375" style="14" customWidth="1"/>
    <col min="25" max="16384" width="11.42578125" style="14"/>
  </cols>
  <sheetData>
    <row r="2" spans="1:22">
      <c r="A2" s="14" t="s">
        <v>10</v>
      </c>
      <c r="B2" s="106">
        <f>SUM(Startseite!G11)</f>
        <v>2030</v>
      </c>
      <c r="C2" s="107"/>
      <c r="D2" s="14" t="s">
        <v>11</v>
      </c>
      <c r="E2" s="106">
        <f>SUM(Startseite!G17)</f>
        <v>10</v>
      </c>
      <c r="F2" s="107"/>
      <c r="G2" s="14" t="s">
        <v>13</v>
      </c>
      <c r="H2" s="106">
        <f>SUM(Startseite!G19)</f>
        <v>80</v>
      </c>
      <c r="I2" s="107"/>
    </row>
    <row r="4" spans="1:22">
      <c r="A4" s="14" t="s">
        <v>9</v>
      </c>
      <c r="B4" s="106">
        <f>SUM(Startseite!G13)</f>
        <v>1750</v>
      </c>
      <c r="C4" s="107"/>
      <c r="D4" s="14" t="s">
        <v>12</v>
      </c>
      <c r="E4" s="106">
        <f>SUM(Startseite!G15)</f>
        <v>10</v>
      </c>
      <c r="F4" s="107"/>
      <c r="G4" s="14" t="s">
        <v>14</v>
      </c>
      <c r="H4" s="106">
        <f>SUM(Startseite!G21)</f>
        <v>60</v>
      </c>
      <c r="I4" s="107"/>
    </row>
    <row r="5" spans="1:22" ht="12" thickBot="1">
      <c r="B5" s="24"/>
      <c r="C5" s="25"/>
      <c r="D5" s="25"/>
      <c r="E5" s="24"/>
      <c r="F5" s="25"/>
      <c r="G5" s="25"/>
      <c r="H5" s="24"/>
    </row>
    <row r="6" spans="1:22">
      <c r="A6" s="94" t="s">
        <v>73</v>
      </c>
      <c r="B6" s="95"/>
      <c r="C6" s="95"/>
      <c r="D6" s="95"/>
      <c r="E6" s="95"/>
      <c r="F6" s="95"/>
      <c r="G6" s="95"/>
      <c r="H6" s="95"/>
      <c r="I6" s="95"/>
      <c r="J6" s="96"/>
      <c r="K6" s="26"/>
      <c r="M6" s="97" t="s">
        <v>74</v>
      </c>
      <c r="N6" s="98"/>
      <c r="O6" s="98"/>
      <c r="P6" s="98"/>
      <c r="Q6" s="98"/>
      <c r="R6" s="98"/>
      <c r="S6" s="98"/>
      <c r="T6" s="98"/>
      <c r="U6" s="98"/>
      <c r="V6" s="99"/>
    </row>
    <row r="7" spans="1:22" ht="12" thickBot="1">
      <c r="A7" s="17"/>
      <c r="B7" s="18"/>
      <c r="C7" s="18"/>
      <c r="D7" s="18"/>
      <c r="E7" s="18"/>
      <c r="F7" s="18"/>
      <c r="G7" s="18"/>
      <c r="H7" s="18"/>
      <c r="I7" s="18"/>
      <c r="J7" s="36"/>
      <c r="M7" s="17"/>
      <c r="N7" s="18"/>
      <c r="O7" s="18"/>
      <c r="P7" s="18"/>
      <c r="Q7" s="18"/>
      <c r="R7" s="18"/>
      <c r="S7" s="18"/>
      <c r="T7" s="18"/>
      <c r="U7" s="18"/>
      <c r="V7" s="36"/>
    </row>
    <row r="8" spans="1:22" ht="15" customHeight="1">
      <c r="A8" s="89" t="s">
        <v>15</v>
      </c>
      <c r="B8" s="90"/>
      <c r="C8" s="90"/>
      <c r="D8" s="90"/>
      <c r="E8" s="90"/>
      <c r="F8" s="90"/>
      <c r="G8" s="90"/>
      <c r="H8" s="90"/>
      <c r="I8" s="90"/>
      <c r="J8" s="91"/>
      <c r="M8" s="89" t="s">
        <v>15</v>
      </c>
      <c r="N8" s="90"/>
      <c r="O8" s="90"/>
      <c r="P8" s="90"/>
      <c r="Q8" s="90"/>
      <c r="R8" s="90"/>
      <c r="S8" s="90"/>
      <c r="T8" s="90"/>
      <c r="U8" s="90"/>
      <c r="V8" s="91"/>
    </row>
    <row r="9" spans="1:22">
      <c r="A9" s="113">
        <f>E4</f>
        <v>10</v>
      </c>
      <c r="B9" s="116"/>
      <c r="C9" s="116"/>
      <c r="D9" s="116"/>
      <c r="E9" s="116"/>
      <c r="F9" s="116"/>
      <c r="G9" s="116"/>
      <c r="H9" s="116"/>
      <c r="I9" s="116"/>
      <c r="J9" s="117"/>
      <c r="M9" s="113">
        <f>E4</f>
        <v>10</v>
      </c>
      <c r="N9" s="116"/>
      <c r="O9" s="116"/>
      <c r="P9" s="116"/>
      <c r="Q9" s="116"/>
      <c r="R9" s="116"/>
      <c r="S9" s="116"/>
      <c r="T9" s="116"/>
      <c r="U9" s="116"/>
      <c r="V9" s="117"/>
    </row>
    <row r="10" spans="1:22">
      <c r="A10" s="19" t="s">
        <v>18</v>
      </c>
      <c r="B10" s="92" t="s">
        <v>86</v>
      </c>
      <c r="C10" s="92"/>
      <c r="D10" s="92"/>
      <c r="E10" s="92"/>
      <c r="F10" s="92"/>
      <c r="G10" s="92"/>
      <c r="H10" s="16"/>
      <c r="I10" s="19" t="s">
        <v>18</v>
      </c>
      <c r="J10" s="65">
        <f>B2-10-32.5</f>
        <v>1987.5</v>
      </c>
      <c r="M10" s="19" t="s">
        <v>18</v>
      </c>
      <c r="N10" s="92" t="s">
        <v>86</v>
      </c>
      <c r="O10" s="92"/>
      <c r="P10" s="92"/>
      <c r="Q10" s="92"/>
      <c r="R10" s="92"/>
      <c r="S10" s="92"/>
      <c r="T10" s="16"/>
      <c r="U10" s="19" t="s">
        <v>18</v>
      </c>
      <c r="V10" s="65">
        <f>B2-10-32.5</f>
        <v>1987.5</v>
      </c>
    </row>
    <row r="11" spans="1:22">
      <c r="A11" s="17"/>
      <c r="B11" s="28"/>
      <c r="C11" s="28"/>
      <c r="D11" s="28"/>
      <c r="E11" s="28"/>
      <c r="F11" s="28"/>
      <c r="G11" s="28"/>
      <c r="H11" s="18"/>
      <c r="I11" s="18"/>
      <c r="J11" s="36"/>
      <c r="M11" s="17"/>
      <c r="N11" s="28"/>
      <c r="O11" s="28"/>
      <c r="P11" s="28"/>
      <c r="Q11" s="28"/>
      <c r="R11" s="28"/>
      <c r="S11" s="28"/>
      <c r="T11" s="18"/>
      <c r="U11" s="18"/>
      <c r="V11" s="36"/>
    </row>
    <row r="12" spans="1:22">
      <c r="A12" s="19" t="s">
        <v>61</v>
      </c>
      <c r="B12" s="92" t="s">
        <v>7</v>
      </c>
      <c r="C12" s="92"/>
      <c r="D12" s="92"/>
      <c r="E12" s="92"/>
      <c r="F12" s="92"/>
      <c r="G12" s="92"/>
      <c r="H12" s="16"/>
      <c r="I12" s="19" t="s">
        <v>61</v>
      </c>
      <c r="J12" s="65">
        <f>J10</f>
        <v>1987.5</v>
      </c>
      <c r="M12" s="19" t="s">
        <v>61</v>
      </c>
      <c r="N12" s="92" t="s">
        <v>7</v>
      </c>
      <c r="O12" s="92"/>
      <c r="P12" s="92"/>
      <c r="Q12" s="92"/>
      <c r="R12" s="92"/>
      <c r="S12" s="92"/>
      <c r="T12" s="16"/>
      <c r="U12" s="19" t="s">
        <v>61</v>
      </c>
      <c r="V12" s="65">
        <f>V10</f>
        <v>1987.5</v>
      </c>
    </row>
    <row r="13" spans="1:22">
      <c r="A13" s="17"/>
      <c r="B13" s="18"/>
      <c r="C13" s="18"/>
      <c r="D13" s="18"/>
      <c r="E13" s="18"/>
      <c r="F13" s="18"/>
      <c r="G13" s="18"/>
      <c r="H13" s="18"/>
      <c r="I13" s="18"/>
      <c r="J13" s="36"/>
      <c r="M13" s="17"/>
      <c r="N13" s="18"/>
      <c r="O13" s="18"/>
      <c r="P13" s="18"/>
      <c r="Q13" s="18"/>
      <c r="R13" s="18"/>
      <c r="S13" s="18"/>
      <c r="T13" s="18"/>
      <c r="U13" s="18"/>
      <c r="V13" s="36"/>
    </row>
    <row r="14" spans="1:22">
      <c r="A14" s="118" t="s">
        <v>22</v>
      </c>
      <c r="B14" s="92" t="s">
        <v>75</v>
      </c>
      <c r="C14" s="92"/>
      <c r="D14" s="92"/>
      <c r="E14" s="92"/>
      <c r="F14" s="92"/>
      <c r="G14" s="92"/>
      <c r="H14" s="29"/>
      <c r="I14" s="118" t="s">
        <v>22</v>
      </c>
      <c r="J14" s="120">
        <f>(B4+50-8)/2</f>
        <v>896</v>
      </c>
      <c r="M14" s="118" t="s">
        <v>22</v>
      </c>
      <c r="N14" s="92" t="s">
        <v>77</v>
      </c>
      <c r="O14" s="92"/>
      <c r="P14" s="92"/>
      <c r="Q14" s="92"/>
      <c r="R14" s="92"/>
      <c r="S14" s="92"/>
      <c r="T14" s="29"/>
      <c r="U14" s="118" t="s">
        <v>22</v>
      </c>
      <c r="V14" s="120">
        <f>(B4+H2+H4+50-12)/2</f>
        <v>964</v>
      </c>
    </row>
    <row r="15" spans="1:22">
      <c r="A15" s="119"/>
      <c r="B15" s="92">
        <v>2</v>
      </c>
      <c r="C15" s="92"/>
      <c r="D15" s="92"/>
      <c r="E15" s="92"/>
      <c r="F15" s="92"/>
      <c r="G15" s="92"/>
      <c r="H15" s="30"/>
      <c r="I15" s="119"/>
      <c r="J15" s="121"/>
      <c r="M15" s="119"/>
      <c r="N15" s="92">
        <v>2</v>
      </c>
      <c r="O15" s="92"/>
      <c r="P15" s="92"/>
      <c r="Q15" s="92"/>
      <c r="R15" s="92"/>
      <c r="S15" s="92"/>
      <c r="T15" s="30"/>
      <c r="U15" s="119"/>
      <c r="V15" s="121"/>
    </row>
    <row r="16" spans="1:22">
      <c r="A16" s="17"/>
      <c r="B16" s="18"/>
      <c r="C16" s="18"/>
      <c r="D16" s="18"/>
      <c r="E16" s="18"/>
      <c r="F16" s="18"/>
      <c r="G16" s="18"/>
      <c r="H16" s="18"/>
      <c r="I16" s="18"/>
      <c r="J16" s="36"/>
      <c r="M16" s="17"/>
      <c r="N16" s="18"/>
      <c r="O16" s="18"/>
      <c r="P16" s="18"/>
      <c r="Q16" s="18"/>
      <c r="R16" s="18"/>
      <c r="S16" s="18"/>
      <c r="T16" s="18"/>
      <c r="U16" s="18"/>
      <c r="V16" s="36"/>
    </row>
    <row r="17" spans="1:22">
      <c r="A17" s="19" t="s">
        <v>24</v>
      </c>
      <c r="B17" s="92" t="s">
        <v>25</v>
      </c>
      <c r="C17" s="92"/>
      <c r="D17" s="92"/>
      <c r="E17" s="92"/>
      <c r="F17" s="92"/>
      <c r="G17" s="92"/>
      <c r="H17" s="16"/>
      <c r="I17" s="19" t="s">
        <v>24</v>
      </c>
      <c r="J17" s="67">
        <f>J10*J14*E4*0.0000025</f>
        <v>44.52</v>
      </c>
      <c r="M17" s="19" t="s">
        <v>24</v>
      </c>
      <c r="N17" s="92" t="s">
        <v>25</v>
      </c>
      <c r="O17" s="92"/>
      <c r="P17" s="92"/>
      <c r="Q17" s="92"/>
      <c r="R17" s="92"/>
      <c r="S17" s="92"/>
      <c r="T17" s="16"/>
      <c r="U17" s="19" t="s">
        <v>24</v>
      </c>
      <c r="V17" s="67">
        <f>V10*V14*E4*0.0000025</f>
        <v>47.898750000000007</v>
      </c>
    </row>
    <row r="18" spans="1:22">
      <c r="A18" s="17"/>
      <c r="B18" s="28"/>
      <c r="C18" s="28"/>
      <c r="D18" s="28"/>
      <c r="E18" s="28"/>
      <c r="F18" s="28"/>
      <c r="G18" s="28"/>
      <c r="H18" s="18"/>
      <c r="I18" s="18"/>
      <c r="J18" s="36"/>
      <c r="M18" s="17"/>
      <c r="N18" s="28"/>
      <c r="O18" s="28"/>
      <c r="P18" s="28"/>
      <c r="Q18" s="28"/>
      <c r="R18" s="28"/>
      <c r="S18" s="28"/>
      <c r="T18" s="18"/>
      <c r="U18" s="18"/>
      <c r="V18" s="36"/>
    </row>
    <row r="19" spans="1:22">
      <c r="A19" s="118" t="s">
        <v>63</v>
      </c>
      <c r="B19" s="92" t="s">
        <v>75</v>
      </c>
      <c r="C19" s="92"/>
      <c r="D19" s="92"/>
      <c r="E19" s="92"/>
      <c r="F19" s="92"/>
      <c r="G19" s="92"/>
      <c r="H19" s="29"/>
      <c r="I19" s="118" t="s">
        <v>63</v>
      </c>
      <c r="J19" s="120">
        <f>(B4+50-8)/2</f>
        <v>896</v>
      </c>
      <c r="M19" s="118" t="s">
        <v>63</v>
      </c>
      <c r="N19" s="92" t="s">
        <v>78</v>
      </c>
      <c r="O19" s="92"/>
      <c r="P19" s="92"/>
      <c r="Q19" s="92"/>
      <c r="R19" s="92"/>
      <c r="S19" s="92"/>
      <c r="T19" s="29"/>
      <c r="U19" s="118" t="s">
        <v>63</v>
      </c>
      <c r="V19" s="120">
        <f>(B4-H2-H4+50-4)/2</f>
        <v>828</v>
      </c>
    </row>
    <row r="20" spans="1:22">
      <c r="A20" s="119"/>
      <c r="B20" s="92">
        <v>2</v>
      </c>
      <c r="C20" s="92"/>
      <c r="D20" s="92"/>
      <c r="E20" s="92"/>
      <c r="F20" s="92"/>
      <c r="G20" s="92"/>
      <c r="H20" s="30"/>
      <c r="I20" s="119"/>
      <c r="J20" s="121"/>
      <c r="M20" s="119"/>
      <c r="N20" s="92">
        <v>2</v>
      </c>
      <c r="O20" s="92"/>
      <c r="P20" s="92"/>
      <c r="Q20" s="92"/>
      <c r="R20" s="92"/>
      <c r="S20" s="92"/>
      <c r="T20" s="30"/>
      <c r="U20" s="119"/>
      <c r="V20" s="121"/>
    </row>
    <row r="21" spans="1:22">
      <c r="A21" s="17"/>
      <c r="B21" s="18"/>
      <c r="C21" s="18"/>
      <c r="D21" s="18"/>
      <c r="E21" s="18"/>
      <c r="F21" s="18"/>
      <c r="G21" s="18"/>
      <c r="H21" s="18"/>
      <c r="I21" s="18"/>
      <c r="J21" s="36"/>
      <c r="M21" s="17"/>
      <c r="N21" s="18"/>
      <c r="O21" s="18"/>
      <c r="P21" s="18"/>
      <c r="Q21" s="18"/>
      <c r="R21" s="18"/>
      <c r="S21" s="18"/>
      <c r="T21" s="18"/>
      <c r="U21" s="18"/>
      <c r="V21" s="36"/>
    </row>
    <row r="22" spans="1:22">
      <c r="A22" s="19" t="s">
        <v>26</v>
      </c>
      <c r="B22" s="92" t="s">
        <v>2</v>
      </c>
      <c r="C22" s="92"/>
      <c r="D22" s="92"/>
      <c r="E22" s="92"/>
      <c r="F22" s="92"/>
      <c r="G22" s="92"/>
      <c r="H22" s="16"/>
      <c r="I22" s="19" t="s">
        <v>26</v>
      </c>
      <c r="J22" s="65">
        <f>B4</f>
        <v>1750</v>
      </c>
      <c r="M22" s="19" t="s">
        <v>26</v>
      </c>
      <c r="N22" s="92" t="s">
        <v>2</v>
      </c>
      <c r="O22" s="92"/>
      <c r="P22" s="92"/>
      <c r="Q22" s="92"/>
      <c r="R22" s="92"/>
      <c r="S22" s="92"/>
      <c r="T22" s="16"/>
      <c r="U22" s="19" t="s">
        <v>26</v>
      </c>
      <c r="V22" s="65">
        <f>B4</f>
        <v>1750</v>
      </c>
    </row>
    <row r="23" spans="1:22">
      <c r="A23" s="17"/>
      <c r="B23" s="28"/>
      <c r="C23" s="28"/>
      <c r="D23" s="28"/>
      <c r="E23" s="28"/>
      <c r="F23" s="28"/>
      <c r="G23" s="28"/>
      <c r="H23" s="18"/>
      <c r="I23" s="18"/>
      <c r="J23" s="36"/>
      <c r="M23" s="17"/>
      <c r="N23" s="28"/>
      <c r="O23" s="28"/>
      <c r="P23" s="28"/>
      <c r="Q23" s="28"/>
      <c r="R23" s="28"/>
      <c r="S23" s="28"/>
      <c r="T23" s="18"/>
      <c r="U23" s="18"/>
      <c r="V23" s="36"/>
    </row>
    <row r="24" spans="1:22">
      <c r="A24" s="19" t="s">
        <v>66</v>
      </c>
      <c r="B24" s="92" t="s">
        <v>8</v>
      </c>
      <c r="C24" s="92"/>
      <c r="D24" s="92"/>
      <c r="E24" s="92"/>
      <c r="F24" s="92"/>
      <c r="G24" s="92"/>
      <c r="H24" s="16"/>
      <c r="I24" s="19" t="s">
        <v>66</v>
      </c>
      <c r="J24" s="65">
        <f>J19</f>
        <v>896</v>
      </c>
      <c r="M24" s="19" t="s">
        <v>66</v>
      </c>
      <c r="N24" s="92" t="s">
        <v>79</v>
      </c>
      <c r="O24" s="92"/>
      <c r="P24" s="92"/>
      <c r="Q24" s="92"/>
      <c r="R24" s="92"/>
      <c r="S24" s="92"/>
      <c r="T24" s="16"/>
      <c r="U24" s="19" t="s">
        <v>66</v>
      </c>
      <c r="V24" s="65">
        <f>V19+4</f>
        <v>832</v>
      </c>
    </row>
    <row r="25" spans="1:22">
      <c r="A25" s="17"/>
      <c r="B25" s="28"/>
      <c r="C25" s="28"/>
      <c r="D25" s="28"/>
      <c r="E25" s="28"/>
      <c r="F25" s="28"/>
      <c r="G25" s="28"/>
      <c r="H25" s="18"/>
      <c r="I25" s="18"/>
      <c r="J25" s="36"/>
      <c r="M25" s="17"/>
      <c r="N25" s="28"/>
      <c r="O25" s="28"/>
      <c r="P25" s="28"/>
      <c r="Q25" s="28"/>
      <c r="R25" s="28"/>
      <c r="S25" s="28"/>
      <c r="T25" s="18"/>
      <c r="U25" s="18"/>
      <c r="V25" s="36"/>
    </row>
    <row r="26" spans="1:22">
      <c r="A26" s="19" t="s">
        <v>68</v>
      </c>
      <c r="B26" s="92" t="s">
        <v>76</v>
      </c>
      <c r="C26" s="92"/>
      <c r="D26" s="92"/>
      <c r="E26" s="92"/>
      <c r="F26" s="92"/>
      <c r="G26" s="92"/>
      <c r="H26" s="16"/>
      <c r="I26" s="19" t="s">
        <v>68</v>
      </c>
      <c r="J26" s="65">
        <f>J22-J19-4</f>
        <v>850</v>
      </c>
      <c r="M26" s="19" t="s">
        <v>68</v>
      </c>
      <c r="N26" s="92" t="s">
        <v>76</v>
      </c>
      <c r="O26" s="92"/>
      <c r="P26" s="92"/>
      <c r="Q26" s="92"/>
      <c r="R26" s="92"/>
      <c r="S26" s="92"/>
      <c r="T26" s="16"/>
      <c r="U26" s="19" t="s">
        <v>68</v>
      </c>
      <c r="V26" s="65">
        <f>V22-V19-4</f>
        <v>918</v>
      </c>
    </row>
    <row r="27" spans="1:22">
      <c r="A27" s="17"/>
      <c r="B27" s="18"/>
      <c r="C27" s="18"/>
      <c r="D27" s="18"/>
      <c r="E27" s="18"/>
      <c r="F27" s="18"/>
      <c r="G27" s="18"/>
      <c r="H27" s="18"/>
      <c r="I27" s="18"/>
      <c r="J27" s="36"/>
      <c r="M27" s="17"/>
      <c r="N27" s="18"/>
      <c r="O27" s="18"/>
      <c r="P27" s="18"/>
      <c r="Q27" s="18"/>
      <c r="R27" s="18"/>
      <c r="S27" s="18"/>
      <c r="T27" s="18"/>
      <c r="U27" s="18"/>
      <c r="V27" s="36"/>
    </row>
    <row r="28" spans="1:22" ht="15" customHeight="1">
      <c r="A28" s="118" t="s">
        <v>28</v>
      </c>
      <c r="B28" s="128" t="s">
        <v>76</v>
      </c>
      <c r="C28" s="128"/>
      <c r="D28" s="128"/>
      <c r="E28" s="128"/>
      <c r="F28" s="128"/>
      <c r="G28" s="128"/>
      <c r="H28" s="29"/>
      <c r="I28" s="118" t="s">
        <v>28</v>
      </c>
      <c r="J28" s="120">
        <f>J22-J19-4</f>
        <v>850</v>
      </c>
      <c r="M28" s="118" t="s">
        <v>28</v>
      </c>
      <c r="N28" s="128" t="s">
        <v>80</v>
      </c>
      <c r="O28" s="128"/>
      <c r="P28" s="128"/>
      <c r="Q28" s="128"/>
      <c r="R28" s="128"/>
      <c r="S28" s="128"/>
      <c r="T28" s="29"/>
      <c r="U28" s="118" t="s">
        <v>28</v>
      </c>
      <c r="V28" s="120">
        <f>V22-V19-H2-H4</f>
        <v>782</v>
      </c>
    </row>
    <row r="29" spans="1:22" ht="15.75" customHeight="1" thickBot="1">
      <c r="A29" s="124"/>
      <c r="B29" s="129"/>
      <c r="C29" s="129"/>
      <c r="D29" s="129"/>
      <c r="E29" s="129"/>
      <c r="F29" s="129"/>
      <c r="G29" s="129"/>
      <c r="H29" s="34"/>
      <c r="I29" s="124"/>
      <c r="J29" s="127"/>
      <c r="M29" s="124"/>
      <c r="N29" s="129"/>
      <c r="O29" s="129"/>
      <c r="P29" s="129"/>
      <c r="Q29" s="129"/>
      <c r="R29" s="129"/>
      <c r="S29" s="129"/>
      <c r="T29" s="34"/>
      <c r="U29" s="124"/>
      <c r="V29" s="127"/>
    </row>
    <row r="30" spans="1:22" ht="12" thickBot="1">
      <c r="A30" s="17"/>
      <c r="B30" s="18"/>
      <c r="C30" s="18"/>
      <c r="D30" s="18"/>
      <c r="E30" s="18"/>
      <c r="F30" s="18"/>
      <c r="G30" s="18"/>
      <c r="H30" s="18"/>
      <c r="I30" s="18"/>
      <c r="J30" s="36"/>
      <c r="M30" s="17"/>
      <c r="N30" s="18"/>
      <c r="O30" s="18"/>
      <c r="P30" s="18"/>
      <c r="Q30" s="18"/>
      <c r="R30" s="18"/>
      <c r="S30" s="18"/>
      <c r="T30" s="18"/>
      <c r="U30" s="18"/>
      <c r="V30" s="36"/>
    </row>
    <row r="31" spans="1:22" ht="15" customHeight="1">
      <c r="A31" s="131" t="s">
        <v>16</v>
      </c>
      <c r="B31" s="132"/>
      <c r="C31" s="132"/>
      <c r="D31" s="132"/>
      <c r="E31" s="132"/>
      <c r="F31" s="132"/>
      <c r="G31" s="132"/>
      <c r="H31" s="132"/>
      <c r="I31" s="132"/>
      <c r="J31" s="133"/>
      <c r="M31" s="131" t="s">
        <v>16</v>
      </c>
      <c r="N31" s="132"/>
      <c r="O31" s="132"/>
      <c r="P31" s="132"/>
      <c r="Q31" s="132"/>
      <c r="R31" s="132"/>
      <c r="S31" s="132"/>
      <c r="T31" s="132"/>
      <c r="U31" s="132"/>
      <c r="V31" s="133"/>
    </row>
    <row r="32" spans="1:22">
      <c r="A32" s="113">
        <f>E4</f>
        <v>10</v>
      </c>
      <c r="B32" s="116"/>
      <c r="C32" s="116"/>
      <c r="D32" s="116"/>
      <c r="E32" s="116"/>
      <c r="F32" s="116"/>
      <c r="G32" s="116"/>
      <c r="H32" s="116"/>
      <c r="I32" s="116"/>
      <c r="J32" s="117"/>
      <c r="M32" s="113">
        <f>E4</f>
        <v>10</v>
      </c>
      <c r="N32" s="116"/>
      <c r="O32" s="116"/>
      <c r="P32" s="116"/>
      <c r="Q32" s="116"/>
      <c r="R32" s="116"/>
      <c r="S32" s="116"/>
      <c r="T32" s="116"/>
      <c r="U32" s="116"/>
      <c r="V32" s="117"/>
    </row>
    <row r="33" spans="1:22">
      <c r="A33" s="19" t="s">
        <v>18</v>
      </c>
      <c r="B33" s="92" t="s">
        <v>45</v>
      </c>
      <c r="C33" s="92"/>
      <c r="D33" s="92"/>
      <c r="E33" s="92"/>
      <c r="F33" s="92"/>
      <c r="G33" s="92"/>
      <c r="H33" s="16"/>
      <c r="I33" s="19" t="s">
        <v>18</v>
      </c>
      <c r="J33" s="65">
        <f>B2-10-33</f>
        <v>1987</v>
      </c>
      <c r="M33" s="19" t="s">
        <v>18</v>
      </c>
      <c r="N33" s="92" t="s">
        <v>45</v>
      </c>
      <c r="O33" s="92"/>
      <c r="P33" s="92"/>
      <c r="Q33" s="92"/>
      <c r="R33" s="92"/>
      <c r="S33" s="92"/>
      <c r="T33" s="16"/>
      <c r="U33" s="19" t="s">
        <v>18</v>
      </c>
      <c r="V33" s="65">
        <f>B2-10-33</f>
        <v>1987</v>
      </c>
    </row>
    <row r="34" spans="1:22">
      <c r="A34" s="17"/>
      <c r="B34" s="28"/>
      <c r="C34" s="28"/>
      <c r="D34" s="28"/>
      <c r="E34" s="28"/>
      <c r="F34" s="28"/>
      <c r="G34" s="28"/>
      <c r="H34" s="18"/>
      <c r="I34" s="18"/>
      <c r="J34" s="36"/>
      <c r="M34" s="17"/>
      <c r="N34" s="28"/>
      <c r="O34" s="28"/>
      <c r="P34" s="28"/>
      <c r="Q34" s="28"/>
      <c r="R34" s="28"/>
      <c r="S34" s="28"/>
      <c r="T34" s="18"/>
      <c r="U34" s="18"/>
      <c r="V34" s="36"/>
    </row>
    <row r="35" spans="1:22">
      <c r="A35" s="19" t="s">
        <v>61</v>
      </c>
      <c r="B35" s="92" t="s">
        <v>7</v>
      </c>
      <c r="C35" s="92"/>
      <c r="D35" s="92"/>
      <c r="E35" s="92"/>
      <c r="F35" s="92"/>
      <c r="G35" s="92"/>
      <c r="H35" s="16"/>
      <c r="I35" s="19" t="s">
        <v>61</v>
      </c>
      <c r="J35" s="65">
        <f>J33</f>
        <v>1987</v>
      </c>
      <c r="M35" s="19" t="s">
        <v>61</v>
      </c>
      <c r="N35" s="92" t="s">
        <v>7</v>
      </c>
      <c r="O35" s="92"/>
      <c r="P35" s="92"/>
      <c r="Q35" s="92"/>
      <c r="R35" s="92"/>
      <c r="S35" s="92"/>
      <c r="T35" s="16"/>
      <c r="U35" s="19" t="s">
        <v>61</v>
      </c>
      <c r="V35" s="65">
        <f>V33</f>
        <v>1987</v>
      </c>
    </row>
    <row r="36" spans="1:22">
      <c r="A36" s="17"/>
      <c r="B36" s="18"/>
      <c r="C36" s="18"/>
      <c r="D36" s="18"/>
      <c r="E36" s="18"/>
      <c r="F36" s="18"/>
      <c r="G36" s="18"/>
      <c r="H36" s="18"/>
      <c r="I36" s="18"/>
      <c r="J36" s="36"/>
      <c r="M36" s="17"/>
      <c r="N36" s="18"/>
      <c r="O36" s="18"/>
      <c r="P36" s="18"/>
      <c r="Q36" s="18"/>
      <c r="R36" s="18"/>
      <c r="S36" s="18"/>
      <c r="T36" s="18"/>
      <c r="U36" s="18"/>
      <c r="V36" s="36"/>
    </row>
    <row r="37" spans="1:22">
      <c r="A37" s="118" t="s">
        <v>22</v>
      </c>
      <c r="B37" s="92" t="s">
        <v>75</v>
      </c>
      <c r="C37" s="92"/>
      <c r="D37" s="92"/>
      <c r="E37" s="92"/>
      <c r="F37" s="92"/>
      <c r="G37" s="92"/>
      <c r="H37" s="29"/>
      <c r="I37" s="118" t="s">
        <v>22</v>
      </c>
      <c r="J37" s="120">
        <f>(B4+50-8)/2</f>
        <v>896</v>
      </c>
      <c r="M37" s="118" t="s">
        <v>22</v>
      </c>
      <c r="N37" s="92" t="s">
        <v>77</v>
      </c>
      <c r="O37" s="92"/>
      <c r="P37" s="92"/>
      <c r="Q37" s="92"/>
      <c r="R37" s="92"/>
      <c r="S37" s="92"/>
      <c r="T37" s="29"/>
      <c r="U37" s="118" t="s">
        <v>22</v>
      </c>
      <c r="V37" s="120">
        <f>(B4+H2+H4+50-12)/2</f>
        <v>964</v>
      </c>
    </row>
    <row r="38" spans="1:22">
      <c r="A38" s="119"/>
      <c r="B38" s="92">
        <v>2</v>
      </c>
      <c r="C38" s="92"/>
      <c r="D38" s="92"/>
      <c r="E38" s="92"/>
      <c r="F38" s="92"/>
      <c r="G38" s="92"/>
      <c r="H38" s="30"/>
      <c r="I38" s="119"/>
      <c r="J38" s="121"/>
      <c r="M38" s="119"/>
      <c r="N38" s="92">
        <v>2</v>
      </c>
      <c r="O38" s="92"/>
      <c r="P38" s="92"/>
      <c r="Q38" s="92"/>
      <c r="R38" s="92"/>
      <c r="S38" s="92"/>
      <c r="T38" s="30"/>
      <c r="U38" s="119"/>
      <c r="V38" s="121"/>
    </row>
    <row r="39" spans="1:22">
      <c r="A39" s="33"/>
      <c r="B39" s="18"/>
      <c r="C39" s="18"/>
      <c r="D39" s="18"/>
      <c r="E39" s="18"/>
      <c r="F39" s="18"/>
      <c r="G39" s="18"/>
      <c r="H39" s="30"/>
      <c r="I39" s="32"/>
      <c r="J39" s="54"/>
      <c r="M39" s="33"/>
      <c r="N39" s="15"/>
      <c r="O39" s="15"/>
      <c r="P39" s="15"/>
      <c r="Q39" s="15"/>
      <c r="R39" s="15"/>
      <c r="S39" s="15"/>
      <c r="T39" s="30"/>
      <c r="U39" s="32"/>
      <c r="V39" s="54"/>
    </row>
    <row r="40" spans="1:22">
      <c r="A40" s="19" t="s">
        <v>24</v>
      </c>
      <c r="B40" s="92" t="s">
        <v>25</v>
      </c>
      <c r="C40" s="92"/>
      <c r="D40" s="92"/>
      <c r="E40" s="92"/>
      <c r="F40" s="92"/>
      <c r="G40" s="92"/>
      <c r="H40" s="23"/>
      <c r="I40" s="19" t="s">
        <v>24</v>
      </c>
      <c r="J40" s="67">
        <f>J33*J37*E4*0.0000025</f>
        <v>44.508800000000001</v>
      </c>
      <c r="M40" s="19" t="s">
        <v>24</v>
      </c>
      <c r="N40" s="92" t="s">
        <v>25</v>
      </c>
      <c r="O40" s="92"/>
      <c r="P40" s="92"/>
      <c r="Q40" s="92"/>
      <c r="R40" s="92"/>
      <c r="S40" s="92"/>
      <c r="T40" s="23"/>
      <c r="U40" s="19" t="s">
        <v>24</v>
      </c>
      <c r="V40" s="67">
        <f>V33*V37*E4*0.0000025</f>
        <v>47.886700000000005</v>
      </c>
    </row>
    <row r="41" spans="1:22">
      <c r="A41" s="17"/>
      <c r="B41" s="28"/>
      <c r="C41" s="28"/>
      <c r="D41" s="28"/>
      <c r="E41" s="28"/>
      <c r="F41" s="28"/>
      <c r="G41" s="28"/>
      <c r="H41" s="18"/>
      <c r="I41" s="18"/>
      <c r="J41" s="36"/>
      <c r="M41" s="17"/>
      <c r="N41" s="18"/>
      <c r="O41" s="18"/>
      <c r="P41" s="18"/>
      <c r="Q41" s="18"/>
      <c r="R41" s="18"/>
      <c r="S41" s="18"/>
      <c r="T41" s="18"/>
      <c r="U41" s="18"/>
      <c r="V41" s="36"/>
    </row>
    <row r="42" spans="1:22">
      <c r="A42" s="118" t="s">
        <v>63</v>
      </c>
      <c r="B42" s="92" t="s">
        <v>75</v>
      </c>
      <c r="C42" s="92"/>
      <c r="D42" s="92"/>
      <c r="E42" s="92"/>
      <c r="F42" s="92"/>
      <c r="G42" s="92"/>
      <c r="H42" s="29"/>
      <c r="I42" s="118" t="s">
        <v>63</v>
      </c>
      <c r="J42" s="120">
        <f>(B4+50-8)/2</f>
        <v>896</v>
      </c>
      <c r="M42" s="118" t="s">
        <v>63</v>
      </c>
      <c r="N42" s="92" t="s">
        <v>78</v>
      </c>
      <c r="O42" s="92"/>
      <c r="P42" s="92"/>
      <c r="Q42" s="92"/>
      <c r="R42" s="92"/>
      <c r="S42" s="92"/>
      <c r="T42" s="29"/>
      <c r="U42" s="118" t="s">
        <v>63</v>
      </c>
      <c r="V42" s="120">
        <f>(B4-H2-H4+50-4)/2</f>
        <v>828</v>
      </c>
    </row>
    <row r="43" spans="1:22">
      <c r="A43" s="119"/>
      <c r="B43" s="92">
        <v>2</v>
      </c>
      <c r="C43" s="92"/>
      <c r="D43" s="92"/>
      <c r="E43" s="92"/>
      <c r="F43" s="92"/>
      <c r="G43" s="92"/>
      <c r="H43" s="30"/>
      <c r="I43" s="119"/>
      <c r="J43" s="121"/>
      <c r="M43" s="119"/>
      <c r="N43" s="92">
        <v>2</v>
      </c>
      <c r="O43" s="92"/>
      <c r="P43" s="92"/>
      <c r="Q43" s="92"/>
      <c r="R43" s="92"/>
      <c r="S43" s="92"/>
      <c r="T43" s="30"/>
      <c r="U43" s="119"/>
      <c r="V43" s="121"/>
    </row>
    <row r="44" spans="1:22">
      <c r="A44" s="17"/>
      <c r="B44" s="18"/>
      <c r="C44" s="18"/>
      <c r="D44" s="18"/>
      <c r="E44" s="18"/>
      <c r="F44" s="18"/>
      <c r="G44" s="18"/>
      <c r="H44" s="18"/>
      <c r="I44" s="18"/>
      <c r="J44" s="36"/>
      <c r="M44" s="17"/>
      <c r="N44" s="18"/>
      <c r="O44" s="18"/>
      <c r="P44" s="18"/>
      <c r="Q44" s="18"/>
      <c r="R44" s="18"/>
      <c r="S44" s="18"/>
      <c r="T44" s="18"/>
      <c r="U44" s="18"/>
      <c r="V44" s="36"/>
    </row>
    <row r="45" spans="1:22">
      <c r="A45" s="19" t="s">
        <v>26</v>
      </c>
      <c r="B45" s="92" t="s">
        <v>2</v>
      </c>
      <c r="C45" s="92"/>
      <c r="D45" s="92"/>
      <c r="E45" s="92"/>
      <c r="F45" s="92"/>
      <c r="G45" s="92"/>
      <c r="H45" s="16"/>
      <c r="I45" s="19" t="s">
        <v>26</v>
      </c>
      <c r="J45" s="65">
        <f>B4</f>
        <v>1750</v>
      </c>
      <c r="M45" s="19" t="s">
        <v>26</v>
      </c>
      <c r="N45" s="92" t="s">
        <v>2</v>
      </c>
      <c r="O45" s="92"/>
      <c r="P45" s="92"/>
      <c r="Q45" s="92"/>
      <c r="R45" s="92"/>
      <c r="S45" s="92"/>
      <c r="T45" s="16"/>
      <c r="U45" s="19" t="s">
        <v>26</v>
      </c>
      <c r="V45" s="65">
        <f>B4</f>
        <v>1750</v>
      </c>
    </row>
    <row r="46" spans="1:22">
      <c r="A46" s="17"/>
      <c r="B46" s="28"/>
      <c r="C46" s="28"/>
      <c r="D46" s="28"/>
      <c r="E46" s="28"/>
      <c r="F46" s="28"/>
      <c r="G46" s="28"/>
      <c r="H46" s="18"/>
      <c r="I46" s="18"/>
      <c r="J46" s="36"/>
      <c r="M46" s="17"/>
      <c r="N46" s="28"/>
      <c r="O46" s="28"/>
      <c r="P46" s="28"/>
      <c r="Q46" s="28"/>
      <c r="R46" s="28"/>
      <c r="S46" s="28"/>
      <c r="T46" s="18"/>
      <c r="U46" s="18"/>
      <c r="V46" s="36"/>
    </row>
    <row r="47" spans="1:22">
      <c r="A47" s="19" t="s">
        <v>66</v>
      </c>
      <c r="B47" s="92" t="s">
        <v>8</v>
      </c>
      <c r="C47" s="92"/>
      <c r="D47" s="92"/>
      <c r="E47" s="92"/>
      <c r="F47" s="92"/>
      <c r="G47" s="92"/>
      <c r="H47" s="16"/>
      <c r="I47" s="19" t="s">
        <v>66</v>
      </c>
      <c r="J47" s="65">
        <f>J42</f>
        <v>896</v>
      </c>
      <c r="M47" s="19" t="s">
        <v>66</v>
      </c>
      <c r="N47" s="92" t="s">
        <v>79</v>
      </c>
      <c r="O47" s="92"/>
      <c r="P47" s="92"/>
      <c r="Q47" s="92"/>
      <c r="R47" s="92"/>
      <c r="S47" s="92"/>
      <c r="T47" s="16"/>
      <c r="U47" s="19" t="s">
        <v>66</v>
      </c>
      <c r="V47" s="65">
        <f>V42+4</f>
        <v>832</v>
      </c>
    </row>
    <row r="48" spans="1:22">
      <c r="A48" s="17"/>
      <c r="B48" s="28"/>
      <c r="C48" s="28"/>
      <c r="D48" s="28"/>
      <c r="E48" s="28"/>
      <c r="F48" s="28"/>
      <c r="G48" s="28"/>
      <c r="H48" s="18"/>
      <c r="I48" s="18"/>
      <c r="J48" s="36"/>
      <c r="M48" s="17"/>
      <c r="N48" s="28"/>
      <c r="O48" s="28"/>
      <c r="P48" s="28"/>
      <c r="Q48" s="28"/>
      <c r="R48" s="28"/>
      <c r="S48" s="28"/>
      <c r="T48" s="18"/>
      <c r="U48" s="18"/>
      <c r="V48" s="36"/>
    </row>
    <row r="49" spans="1:22">
      <c r="A49" s="19" t="s">
        <v>68</v>
      </c>
      <c r="B49" s="92" t="s">
        <v>76</v>
      </c>
      <c r="C49" s="92"/>
      <c r="D49" s="92"/>
      <c r="E49" s="92"/>
      <c r="F49" s="92"/>
      <c r="G49" s="92"/>
      <c r="H49" s="16"/>
      <c r="I49" s="19" t="s">
        <v>68</v>
      </c>
      <c r="J49" s="65">
        <f>J45-J42-4</f>
        <v>850</v>
      </c>
      <c r="M49" s="19" t="s">
        <v>68</v>
      </c>
      <c r="N49" s="92" t="s">
        <v>76</v>
      </c>
      <c r="O49" s="92"/>
      <c r="P49" s="92"/>
      <c r="Q49" s="92"/>
      <c r="R49" s="92"/>
      <c r="S49" s="92"/>
      <c r="T49" s="16"/>
      <c r="U49" s="19" t="s">
        <v>68</v>
      </c>
      <c r="V49" s="65">
        <f>V45-V42-4</f>
        <v>918</v>
      </c>
    </row>
    <row r="50" spans="1:22">
      <c r="A50" s="17"/>
      <c r="B50" s="18"/>
      <c r="C50" s="18"/>
      <c r="D50" s="18"/>
      <c r="E50" s="18"/>
      <c r="F50" s="18"/>
      <c r="G50" s="18"/>
      <c r="H50" s="18"/>
      <c r="I50" s="18"/>
      <c r="J50" s="36"/>
      <c r="M50" s="17"/>
      <c r="N50" s="18"/>
      <c r="O50" s="18"/>
      <c r="P50" s="18"/>
      <c r="Q50" s="18"/>
      <c r="R50" s="18"/>
      <c r="S50" s="18"/>
      <c r="T50" s="18"/>
      <c r="U50" s="18"/>
      <c r="V50" s="36"/>
    </row>
    <row r="51" spans="1:22">
      <c r="A51" s="118" t="s">
        <v>28</v>
      </c>
      <c r="B51" s="128" t="s">
        <v>76</v>
      </c>
      <c r="C51" s="128"/>
      <c r="D51" s="128"/>
      <c r="E51" s="128"/>
      <c r="F51" s="128"/>
      <c r="G51" s="128"/>
      <c r="H51" s="29"/>
      <c r="I51" s="118" t="s">
        <v>28</v>
      </c>
      <c r="J51" s="120">
        <f>J45-J42-4</f>
        <v>850</v>
      </c>
      <c r="M51" s="118" t="s">
        <v>28</v>
      </c>
      <c r="N51" s="128" t="s">
        <v>80</v>
      </c>
      <c r="O51" s="128"/>
      <c r="P51" s="128"/>
      <c r="Q51" s="128"/>
      <c r="R51" s="128"/>
      <c r="S51" s="128"/>
      <c r="T51" s="29"/>
      <c r="U51" s="118" t="s">
        <v>28</v>
      </c>
      <c r="V51" s="120">
        <f>V45-V42-H2-H4</f>
        <v>782</v>
      </c>
    </row>
    <row r="52" spans="1:22" ht="12" thickBot="1">
      <c r="A52" s="124"/>
      <c r="B52" s="129"/>
      <c r="C52" s="129"/>
      <c r="D52" s="129"/>
      <c r="E52" s="129"/>
      <c r="F52" s="129"/>
      <c r="G52" s="129"/>
      <c r="H52" s="34"/>
      <c r="I52" s="124"/>
      <c r="J52" s="127"/>
      <c r="M52" s="124"/>
      <c r="N52" s="129"/>
      <c r="O52" s="129"/>
      <c r="P52" s="129"/>
      <c r="Q52" s="129"/>
      <c r="R52" s="129"/>
      <c r="S52" s="129"/>
      <c r="T52" s="34"/>
      <c r="U52" s="124"/>
      <c r="V52" s="127"/>
    </row>
    <row r="53" spans="1:22" ht="12" thickBot="1">
      <c r="A53" s="17"/>
      <c r="B53" s="28"/>
      <c r="C53" s="28"/>
      <c r="D53" s="28"/>
      <c r="E53" s="28"/>
      <c r="F53" s="28"/>
      <c r="G53" s="28"/>
      <c r="H53" s="18"/>
      <c r="I53" s="18"/>
      <c r="J53" s="36"/>
      <c r="M53" s="17"/>
      <c r="N53" s="28"/>
      <c r="O53" s="28"/>
      <c r="P53" s="28"/>
      <c r="Q53" s="28"/>
      <c r="R53" s="28"/>
      <c r="S53" s="28"/>
      <c r="T53" s="18"/>
      <c r="U53" s="18"/>
      <c r="V53" s="36"/>
    </row>
    <row r="54" spans="1:22" ht="15" customHeight="1">
      <c r="A54" s="89" t="s">
        <v>17</v>
      </c>
      <c r="B54" s="90"/>
      <c r="C54" s="90"/>
      <c r="D54" s="90"/>
      <c r="E54" s="90"/>
      <c r="F54" s="90"/>
      <c r="G54" s="90"/>
      <c r="H54" s="90"/>
      <c r="I54" s="90"/>
      <c r="J54" s="91"/>
      <c r="M54" s="89" t="s">
        <v>17</v>
      </c>
      <c r="N54" s="90"/>
      <c r="O54" s="90"/>
      <c r="P54" s="90"/>
      <c r="Q54" s="90"/>
      <c r="R54" s="90"/>
      <c r="S54" s="90"/>
      <c r="T54" s="90"/>
      <c r="U54" s="90"/>
      <c r="V54" s="91"/>
    </row>
    <row r="55" spans="1:22">
      <c r="A55" s="113">
        <f>E4</f>
        <v>10</v>
      </c>
      <c r="B55" s="116"/>
      <c r="C55" s="116"/>
      <c r="D55" s="116"/>
      <c r="E55" s="116"/>
      <c r="F55" s="116"/>
      <c r="G55" s="116"/>
      <c r="H55" s="116"/>
      <c r="I55" s="116"/>
      <c r="J55" s="117"/>
      <c r="M55" s="113">
        <f>E4</f>
        <v>10</v>
      </c>
      <c r="N55" s="116"/>
      <c r="O55" s="116"/>
      <c r="P55" s="116"/>
      <c r="Q55" s="116"/>
      <c r="R55" s="116"/>
      <c r="S55" s="116"/>
      <c r="T55" s="116"/>
      <c r="U55" s="116"/>
      <c r="V55" s="117"/>
    </row>
    <row r="56" spans="1:22">
      <c r="A56" s="19" t="s">
        <v>18</v>
      </c>
      <c r="B56" s="92" t="s">
        <v>46</v>
      </c>
      <c r="C56" s="92"/>
      <c r="D56" s="92"/>
      <c r="E56" s="92"/>
      <c r="F56" s="92"/>
      <c r="G56" s="92"/>
      <c r="H56" s="16"/>
      <c r="I56" s="19" t="s">
        <v>18</v>
      </c>
      <c r="J56" s="65">
        <f>B2-10-35</f>
        <v>1985</v>
      </c>
      <c r="M56" s="19" t="s">
        <v>18</v>
      </c>
      <c r="N56" s="92" t="s">
        <v>46</v>
      </c>
      <c r="O56" s="92"/>
      <c r="P56" s="92"/>
      <c r="Q56" s="92"/>
      <c r="R56" s="92"/>
      <c r="S56" s="92"/>
      <c r="T56" s="16"/>
      <c r="U56" s="19" t="s">
        <v>18</v>
      </c>
      <c r="V56" s="65">
        <f>B2-10-35</f>
        <v>1985</v>
      </c>
    </row>
    <row r="57" spans="1:22">
      <c r="A57" s="17"/>
      <c r="B57" s="28"/>
      <c r="C57" s="28"/>
      <c r="D57" s="28"/>
      <c r="E57" s="28"/>
      <c r="F57" s="28"/>
      <c r="G57" s="28"/>
      <c r="H57" s="18"/>
      <c r="I57" s="18"/>
      <c r="J57" s="36"/>
      <c r="M57" s="17"/>
      <c r="N57" s="28"/>
      <c r="O57" s="28"/>
      <c r="P57" s="28"/>
      <c r="Q57" s="28"/>
      <c r="R57" s="28"/>
      <c r="S57" s="28"/>
      <c r="T57" s="18"/>
      <c r="U57" s="18"/>
      <c r="V57" s="36"/>
    </row>
    <row r="58" spans="1:22">
      <c r="A58" s="19" t="s">
        <v>61</v>
      </c>
      <c r="B58" s="92" t="s">
        <v>7</v>
      </c>
      <c r="C58" s="92"/>
      <c r="D58" s="92"/>
      <c r="E58" s="92"/>
      <c r="F58" s="92"/>
      <c r="G58" s="92"/>
      <c r="H58" s="16"/>
      <c r="I58" s="19" t="s">
        <v>61</v>
      </c>
      <c r="J58" s="65">
        <f>J56</f>
        <v>1985</v>
      </c>
      <c r="M58" s="19" t="s">
        <v>61</v>
      </c>
      <c r="N58" s="92" t="s">
        <v>7</v>
      </c>
      <c r="O58" s="92"/>
      <c r="P58" s="92"/>
      <c r="Q58" s="92"/>
      <c r="R58" s="92"/>
      <c r="S58" s="92"/>
      <c r="T58" s="16"/>
      <c r="U58" s="19" t="s">
        <v>61</v>
      </c>
      <c r="V58" s="65">
        <f>V56</f>
        <v>1985</v>
      </c>
    </row>
    <row r="59" spans="1:22">
      <c r="A59" s="17"/>
      <c r="B59" s="18"/>
      <c r="C59" s="18"/>
      <c r="D59" s="18"/>
      <c r="E59" s="18"/>
      <c r="F59" s="18"/>
      <c r="G59" s="18"/>
      <c r="H59" s="18"/>
      <c r="I59" s="18"/>
      <c r="J59" s="36"/>
      <c r="M59" s="17"/>
      <c r="N59" s="18"/>
      <c r="O59" s="18"/>
      <c r="P59" s="18"/>
      <c r="Q59" s="18"/>
      <c r="R59" s="18"/>
      <c r="S59" s="18"/>
      <c r="T59" s="18"/>
      <c r="U59" s="18"/>
      <c r="V59" s="36"/>
    </row>
    <row r="60" spans="1:22">
      <c r="A60" s="118" t="s">
        <v>22</v>
      </c>
      <c r="B60" s="92" t="s">
        <v>75</v>
      </c>
      <c r="C60" s="92"/>
      <c r="D60" s="92"/>
      <c r="E60" s="92"/>
      <c r="F60" s="92"/>
      <c r="G60" s="92"/>
      <c r="H60" s="29"/>
      <c r="I60" s="118" t="s">
        <v>22</v>
      </c>
      <c r="J60" s="120">
        <f>(B4+50-8)/2</f>
        <v>896</v>
      </c>
      <c r="M60" s="118" t="s">
        <v>22</v>
      </c>
      <c r="N60" s="92" t="s">
        <v>77</v>
      </c>
      <c r="O60" s="92"/>
      <c r="P60" s="92"/>
      <c r="Q60" s="92"/>
      <c r="R60" s="92"/>
      <c r="S60" s="92"/>
      <c r="T60" s="29"/>
      <c r="U60" s="118" t="s">
        <v>22</v>
      </c>
      <c r="V60" s="120">
        <f>(B4+H2+H4+50-12)/2</f>
        <v>964</v>
      </c>
    </row>
    <row r="61" spans="1:22">
      <c r="A61" s="119"/>
      <c r="B61" s="92">
        <v>2</v>
      </c>
      <c r="C61" s="92"/>
      <c r="D61" s="92"/>
      <c r="E61" s="92"/>
      <c r="F61" s="92"/>
      <c r="G61" s="92"/>
      <c r="H61" s="30"/>
      <c r="I61" s="119"/>
      <c r="J61" s="121"/>
      <c r="M61" s="119"/>
      <c r="N61" s="92">
        <v>2</v>
      </c>
      <c r="O61" s="92"/>
      <c r="P61" s="92"/>
      <c r="Q61" s="92"/>
      <c r="R61" s="92"/>
      <c r="S61" s="92"/>
      <c r="T61" s="30"/>
      <c r="U61" s="119"/>
      <c r="V61" s="121"/>
    </row>
    <row r="62" spans="1:22">
      <c r="A62" s="33"/>
      <c r="B62" s="18"/>
      <c r="C62" s="18"/>
      <c r="D62" s="18"/>
      <c r="E62" s="18"/>
      <c r="F62" s="18"/>
      <c r="G62" s="18"/>
      <c r="H62" s="30"/>
      <c r="I62" s="32"/>
      <c r="J62" s="54"/>
      <c r="M62" s="33"/>
      <c r="N62" s="15"/>
      <c r="O62" s="15"/>
      <c r="P62" s="15"/>
      <c r="Q62" s="15"/>
      <c r="R62" s="15"/>
      <c r="S62" s="15"/>
      <c r="T62" s="30"/>
      <c r="U62" s="32"/>
      <c r="V62" s="54"/>
    </row>
    <row r="63" spans="1:22">
      <c r="A63" s="19" t="s">
        <v>24</v>
      </c>
      <c r="B63" s="92" t="s">
        <v>25</v>
      </c>
      <c r="C63" s="92"/>
      <c r="D63" s="92"/>
      <c r="E63" s="92"/>
      <c r="F63" s="92"/>
      <c r="G63" s="92"/>
      <c r="H63" s="16"/>
      <c r="I63" s="19" t="s">
        <v>24</v>
      </c>
      <c r="J63" s="67">
        <f>J56*J60*E4*0.0000025</f>
        <v>44.464000000000006</v>
      </c>
      <c r="M63" s="19" t="s">
        <v>24</v>
      </c>
      <c r="N63" s="92" t="s">
        <v>25</v>
      </c>
      <c r="O63" s="92"/>
      <c r="P63" s="92"/>
      <c r="Q63" s="92"/>
      <c r="R63" s="92"/>
      <c r="S63" s="92"/>
      <c r="T63" s="16"/>
      <c r="U63" s="19" t="s">
        <v>24</v>
      </c>
      <c r="V63" s="67">
        <f>V56*V60*E4*0.0000025</f>
        <v>47.838500000000003</v>
      </c>
    </row>
    <row r="64" spans="1:22">
      <c r="A64" s="17"/>
      <c r="B64" s="28"/>
      <c r="C64" s="28"/>
      <c r="D64" s="28"/>
      <c r="E64" s="28"/>
      <c r="F64" s="28"/>
      <c r="G64" s="28"/>
      <c r="H64" s="18"/>
      <c r="I64" s="18"/>
      <c r="J64" s="36"/>
      <c r="M64" s="17"/>
      <c r="N64" s="18"/>
      <c r="O64" s="18"/>
      <c r="P64" s="18"/>
      <c r="Q64" s="18"/>
      <c r="R64" s="18"/>
      <c r="S64" s="18"/>
      <c r="T64" s="18"/>
      <c r="U64" s="18"/>
      <c r="V64" s="36"/>
    </row>
    <row r="65" spans="1:22">
      <c r="A65" s="118" t="s">
        <v>63</v>
      </c>
      <c r="B65" s="92" t="s">
        <v>75</v>
      </c>
      <c r="C65" s="92"/>
      <c r="D65" s="92"/>
      <c r="E65" s="92"/>
      <c r="F65" s="92"/>
      <c r="G65" s="92"/>
      <c r="H65" s="29"/>
      <c r="I65" s="118" t="s">
        <v>63</v>
      </c>
      <c r="J65" s="120">
        <f>(B4+50-8)/2</f>
        <v>896</v>
      </c>
      <c r="M65" s="118" t="s">
        <v>63</v>
      </c>
      <c r="N65" s="92" t="s">
        <v>78</v>
      </c>
      <c r="O65" s="92"/>
      <c r="P65" s="92"/>
      <c r="Q65" s="92"/>
      <c r="R65" s="92"/>
      <c r="S65" s="92"/>
      <c r="T65" s="29"/>
      <c r="U65" s="118" t="s">
        <v>63</v>
      </c>
      <c r="V65" s="120">
        <f>(B4-H2-H4+50-4)/2</f>
        <v>828</v>
      </c>
    </row>
    <row r="66" spans="1:22">
      <c r="A66" s="119"/>
      <c r="B66" s="92">
        <v>2</v>
      </c>
      <c r="C66" s="92"/>
      <c r="D66" s="92"/>
      <c r="E66" s="92"/>
      <c r="F66" s="92"/>
      <c r="G66" s="92"/>
      <c r="H66" s="30"/>
      <c r="I66" s="119"/>
      <c r="J66" s="121"/>
      <c r="M66" s="119"/>
      <c r="N66" s="92">
        <v>2</v>
      </c>
      <c r="O66" s="92"/>
      <c r="P66" s="92"/>
      <c r="Q66" s="92"/>
      <c r="R66" s="92"/>
      <c r="S66" s="92"/>
      <c r="T66" s="30"/>
      <c r="U66" s="119"/>
      <c r="V66" s="121"/>
    </row>
    <row r="67" spans="1:22">
      <c r="A67" s="17"/>
      <c r="B67" s="18"/>
      <c r="C67" s="18"/>
      <c r="D67" s="18"/>
      <c r="E67" s="18"/>
      <c r="F67" s="18"/>
      <c r="G67" s="18"/>
      <c r="H67" s="18"/>
      <c r="I67" s="18"/>
      <c r="J67" s="36"/>
      <c r="M67" s="17"/>
      <c r="N67" s="18"/>
      <c r="O67" s="18"/>
      <c r="P67" s="18"/>
      <c r="Q67" s="18"/>
      <c r="R67" s="18"/>
      <c r="S67" s="18"/>
      <c r="T67" s="18"/>
      <c r="U67" s="18"/>
      <c r="V67" s="36"/>
    </row>
    <row r="68" spans="1:22">
      <c r="A68" s="19" t="s">
        <v>26</v>
      </c>
      <c r="B68" s="92" t="s">
        <v>2</v>
      </c>
      <c r="C68" s="92"/>
      <c r="D68" s="92"/>
      <c r="E68" s="92"/>
      <c r="F68" s="92"/>
      <c r="G68" s="92"/>
      <c r="H68" s="16"/>
      <c r="I68" s="19" t="s">
        <v>26</v>
      </c>
      <c r="J68" s="65">
        <f>B4</f>
        <v>1750</v>
      </c>
      <c r="M68" s="19" t="s">
        <v>26</v>
      </c>
      <c r="N68" s="92" t="s">
        <v>2</v>
      </c>
      <c r="O68" s="92"/>
      <c r="P68" s="92"/>
      <c r="Q68" s="92"/>
      <c r="R68" s="92"/>
      <c r="S68" s="92"/>
      <c r="T68" s="16"/>
      <c r="U68" s="19" t="s">
        <v>26</v>
      </c>
      <c r="V68" s="65">
        <f>B4</f>
        <v>1750</v>
      </c>
    </row>
    <row r="69" spans="1:22">
      <c r="A69" s="17"/>
      <c r="B69" s="28"/>
      <c r="C69" s="28"/>
      <c r="D69" s="28"/>
      <c r="E69" s="28"/>
      <c r="F69" s="28"/>
      <c r="G69" s="28"/>
      <c r="H69" s="18"/>
      <c r="I69" s="18"/>
      <c r="J69" s="36"/>
      <c r="M69" s="17"/>
      <c r="N69" s="28"/>
      <c r="O69" s="28"/>
      <c r="P69" s="28"/>
      <c r="Q69" s="28"/>
      <c r="R69" s="28"/>
      <c r="S69" s="28"/>
      <c r="T69" s="18"/>
      <c r="U69" s="18"/>
      <c r="V69" s="36"/>
    </row>
    <row r="70" spans="1:22">
      <c r="A70" s="19" t="s">
        <v>66</v>
      </c>
      <c r="B70" s="92" t="s">
        <v>8</v>
      </c>
      <c r="C70" s="92"/>
      <c r="D70" s="92"/>
      <c r="E70" s="92"/>
      <c r="F70" s="92"/>
      <c r="G70" s="92"/>
      <c r="H70" s="16"/>
      <c r="I70" s="19" t="s">
        <v>66</v>
      </c>
      <c r="J70" s="65">
        <f>J65</f>
        <v>896</v>
      </c>
      <c r="M70" s="19" t="s">
        <v>66</v>
      </c>
      <c r="N70" s="92" t="s">
        <v>79</v>
      </c>
      <c r="O70" s="92"/>
      <c r="P70" s="92"/>
      <c r="Q70" s="92"/>
      <c r="R70" s="92"/>
      <c r="S70" s="92"/>
      <c r="T70" s="16"/>
      <c r="U70" s="19" t="s">
        <v>66</v>
      </c>
      <c r="V70" s="65">
        <f>V65+4</f>
        <v>832</v>
      </c>
    </row>
    <row r="71" spans="1:22">
      <c r="A71" s="17"/>
      <c r="B71" s="28"/>
      <c r="C71" s="28"/>
      <c r="D71" s="28"/>
      <c r="E71" s="28"/>
      <c r="F71" s="28"/>
      <c r="G71" s="28"/>
      <c r="H71" s="18"/>
      <c r="I71" s="18"/>
      <c r="J71" s="36"/>
      <c r="M71" s="17"/>
      <c r="N71" s="28"/>
      <c r="O71" s="28"/>
      <c r="P71" s="28"/>
      <c r="Q71" s="28"/>
      <c r="R71" s="28"/>
      <c r="S71" s="28"/>
      <c r="T71" s="18"/>
      <c r="U71" s="18"/>
      <c r="V71" s="36"/>
    </row>
    <row r="72" spans="1:22">
      <c r="A72" s="19" t="s">
        <v>68</v>
      </c>
      <c r="B72" s="92" t="s">
        <v>76</v>
      </c>
      <c r="C72" s="92"/>
      <c r="D72" s="92"/>
      <c r="E72" s="92"/>
      <c r="F72" s="92"/>
      <c r="G72" s="92"/>
      <c r="H72" s="16"/>
      <c r="I72" s="19" t="s">
        <v>68</v>
      </c>
      <c r="J72" s="65">
        <f>J68-J65-4</f>
        <v>850</v>
      </c>
      <c r="M72" s="19" t="s">
        <v>68</v>
      </c>
      <c r="N72" s="92" t="s">
        <v>76</v>
      </c>
      <c r="O72" s="92"/>
      <c r="P72" s="92"/>
      <c r="Q72" s="92"/>
      <c r="R72" s="92"/>
      <c r="S72" s="92"/>
      <c r="T72" s="16"/>
      <c r="U72" s="19" t="s">
        <v>68</v>
      </c>
      <c r="V72" s="65">
        <f>V68-V65-4</f>
        <v>918</v>
      </c>
    </row>
    <row r="73" spans="1:22">
      <c r="A73" s="17"/>
      <c r="B73" s="18"/>
      <c r="C73" s="18"/>
      <c r="D73" s="18"/>
      <c r="E73" s="18"/>
      <c r="F73" s="18"/>
      <c r="G73" s="18"/>
      <c r="H73" s="18"/>
      <c r="I73" s="18"/>
      <c r="J73" s="36"/>
      <c r="M73" s="17"/>
      <c r="N73" s="18"/>
      <c r="O73" s="18"/>
      <c r="P73" s="18"/>
      <c r="Q73" s="18"/>
      <c r="R73" s="18"/>
      <c r="S73" s="18"/>
      <c r="T73" s="18"/>
      <c r="U73" s="18"/>
      <c r="V73" s="36"/>
    </row>
    <row r="74" spans="1:22">
      <c r="A74" s="118" t="s">
        <v>28</v>
      </c>
      <c r="B74" s="128" t="s">
        <v>76</v>
      </c>
      <c r="C74" s="128"/>
      <c r="D74" s="128"/>
      <c r="E74" s="128"/>
      <c r="F74" s="128"/>
      <c r="G74" s="128"/>
      <c r="H74" s="29"/>
      <c r="I74" s="118" t="s">
        <v>28</v>
      </c>
      <c r="J74" s="120">
        <f>J68-J65-4</f>
        <v>850</v>
      </c>
      <c r="M74" s="118" t="s">
        <v>28</v>
      </c>
      <c r="N74" s="128" t="s">
        <v>80</v>
      </c>
      <c r="O74" s="128"/>
      <c r="P74" s="128"/>
      <c r="Q74" s="128"/>
      <c r="R74" s="128"/>
      <c r="S74" s="128"/>
      <c r="T74" s="29"/>
      <c r="U74" s="118" t="s">
        <v>28</v>
      </c>
      <c r="V74" s="120">
        <f>V68-V65-H2-H4</f>
        <v>782</v>
      </c>
    </row>
    <row r="75" spans="1:22" ht="12" thickBot="1">
      <c r="A75" s="124"/>
      <c r="B75" s="129"/>
      <c r="C75" s="129"/>
      <c r="D75" s="129"/>
      <c r="E75" s="129"/>
      <c r="F75" s="129"/>
      <c r="G75" s="129"/>
      <c r="H75" s="34"/>
      <c r="I75" s="124"/>
      <c r="J75" s="127"/>
      <c r="M75" s="124"/>
      <c r="N75" s="129"/>
      <c r="O75" s="129"/>
      <c r="P75" s="129"/>
      <c r="Q75" s="129"/>
      <c r="R75" s="129"/>
      <c r="S75" s="129"/>
      <c r="T75" s="34"/>
      <c r="U75" s="124"/>
      <c r="V75" s="127"/>
    </row>
    <row r="77" spans="1:22">
      <c r="A77" s="111" t="s">
        <v>82</v>
      </c>
      <c r="B77" s="111"/>
      <c r="C77" s="111"/>
      <c r="D77" s="111"/>
      <c r="E77" s="111"/>
      <c r="F77" s="111"/>
      <c r="G77" s="111"/>
      <c r="H77" s="111"/>
      <c r="I77" s="111"/>
      <c r="J77" s="111"/>
      <c r="M77" s="84" t="s">
        <v>101</v>
      </c>
      <c r="N77" s="84"/>
      <c r="O77" s="84"/>
      <c r="P77" s="84"/>
      <c r="Q77" s="84"/>
      <c r="R77" s="84"/>
      <c r="S77" s="84"/>
      <c r="T77" s="84"/>
      <c r="U77" s="49"/>
      <c r="V77" s="50"/>
    </row>
    <row r="78" spans="1:22">
      <c r="M78" s="80" t="s">
        <v>88</v>
      </c>
      <c r="N78" s="80"/>
      <c r="O78" s="80"/>
      <c r="P78" s="80"/>
      <c r="Q78" s="80"/>
      <c r="R78" s="80"/>
      <c r="S78" s="80"/>
      <c r="T78" s="80"/>
      <c r="U78" s="80" t="s">
        <v>89</v>
      </c>
      <c r="V78" s="80"/>
    </row>
    <row r="79" spans="1:22">
      <c r="A79" s="85" t="s">
        <v>103</v>
      </c>
      <c r="B79" s="86"/>
      <c r="C79" s="86"/>
      <c r="D79" s="86"/>
      <c r="E79" s="86"/>
      <c r="F79" s="86"/>
      <c r="G79" s="86"/>
      <c r="H79" s="86"/>
      <c r="I79" s="86"/>
      <c r="J79" s="86"/>
      <c r="M79" s="80" t="s">
        <v>96</v>
      </c>
      <c r="N79" s="80"/>
      <c r="O79" s="80"/>
      <c r="P79" s="80"/>
      <c r="Q79" s="80"/>
      <c r="R79" s="80"/>
      <c r="S79" s="80"/>
      <c r="T79" s="80"/>
      <c r="U79" s="80" t="s">
        <v>90</v>
      </c>
      <c r="V79" s="80"/>
    </row>
    <row r="80" spans="1:22">
      <c r="F80" s="38"/>
      <c r="H80" s="38"/>
      <c r="M80" s="80" t="s">
        <v>97</v>
      </c>
      <c r="N80" s="80"/>
      <c r="O80" s="80"/>
      <c r="P80" s="80"/>
      <c r="Q80" s="80"/>
      <c r="R80" s="80"/>
      <c r="S80" s="80"/>
      <c r="T80" s="80"/>
      <c r="U80" s="80" t="s">
        <v>91</v>
      </c>
      <c r="V80" s="80"/>
    </row>
    <row r="81" spans="1:34">
      <c r="A81" s="112" t="s">
        <v>81</v>
      </c>
      <c r="B81" s="112"/>
      <c r="C81" s="112"/>
      <c r="D81" s="112"/>
      <c r="E81" s="112"/>
      <c r="F81" s="112"/>
      <c r="G81" s="112"/>
      <c r="H81" s="112"/>
      <c r="I81" s="112"/>
      <c r="J81" s="112"/>
      <c r="M81" s="80" t="s">
        <v>98</v>
      </c>
      <c r="N81" s="80"/>
      <c r="O81" s="80"/>
      <c r="P81" s="80"/>
      <c r="Q81" s="80"/>
      <c r="R81" s="80"/>
      <c r="S81" s="80"/>
      <c r="T81" s="80"/>
      <c r="U81" s="80" t="s">
        <v>92</v>
      </c>
      <c r="V81" s="80"/>
    </row>
    <row r="82" spans="1:34">
      <c r="M82" s="80" t="s">
        <v>99</v>
      </c>
      <c r="N82" s="80"/>
      <c r="O82" s="80"/>
      <c r="P82" s="80"/>
      <c r="Q82" s="80"/>
      <c r="R82" s="80"/>
      <c r="S82" s="80"/>
      <c r="T82" s="80"/>
      <c r="U82" s="80" t="s">
        <v>93</v>
      </c>
      <c r="V82" s="80"/>
    </row>
    <row r="83" spans="1:34">
      <c r="A83" s="82" t="s">
        <v>104</v>
      </c>
      <c r="B83" s="82"/>
      <c r="C83" s="82"/>
      <c r="D83" s="82"/>
      <c r="E83" s="82"/>
      <c r="F83" s="82"/>
      <c r="G83" s="82"/>
      <c r="H83" s="82"/>
      <c r="I83" s="82"/>
      <c r="J83" s="82"/>
      <c r="M83" s="130"/>
      <c r="N83" s="130"/>
      <c r="O83" s="130"/>
      <c r="P83" s="130"/>
      <c r="Q83" s="130"/>
      <c r="R83" s="130"/>
      <c r="S83" s="130"/>
      <c r="T83" s="130"/>
      <c r="U83" s="130"/>
      <c r="V83" s="130"/>
    </row>
    <row r="85" spans="1:34" ht="11.25" customHeight="1">
      <c r="A85" s="83" t="s">
        <v>105</v>
      </c>
      <c r="B85" s="83"/>
      <c r="C85" s="83"/>
      <c r="D85" s="83"/>
      <c r="E85" s="83"/>
      <c r="F85" s="83"/>
      <c r="G85" s="83"/>
      <c r="H85" s="83"/>
      <c r="I85" s="83"/>
      <c r="J85" s="83"/>
      <c r="K85" s="83"/>
      <c r="L85" s="83"/>
      <c r="M85" s="83"/>
      <c r="N85" s="83"/>
      <c r="O85" s="83"/>
      <c r="P85" s="83"/>
      <c r="Q85" s="83"/>
      <c r="R85" s="83"/>
      <c r="S85" s="83"/>
      <c r="T85" s="83"/>
      <c r="U85" s="83"/>
      <c r="V85" s="83"/>
      <c r="W85" s="71"/>
      <c r="X85" s="71"/>
      <c r="Y85" s="71"/>
      <c r="Z85" s="71"/>
      <c r="AA85" s="71"/>
      <c r="AB85" s="71"/>
      <c r="AC85" s="71"/>
      <c r="AD85" s="71"/>
      <c r="AE85" s="71"/>
      <c r="AF85" s="71"/>
      <c r="AG85" s="71"/>
      <c r="AH85" s="71"/>
    </row>
    <row r="86" spans="1:34" ht="11.25" customHeight="1">
      <c r="A86" s="83"/>
      <c r="B86" s="83"/>
      <c r="C86" s="83"/>
      <c r="D86" s="83"/>
      <c r="E86" s="83"/>
      <c r="F86" s="83"/>
      <c r="G86" s="83"/>
      <c r="H86" s="83"/>
      <c r="I86" s="83"/>
      <c r="J86" s="83"/>
      <c r="K86" s="83"/>
      <c r="L86" s="83"/>
      <c r="M86" s="83"/>
      <c r="N86" s="83"/>
      <c r="O86" s="83"/>
      <c r="P86" s="83"/>
      <c r="Q86" s="83"/>
      <c r="R86" s="83"/>
      <c r="S86" s="83"/>
      <c r="T86" s="83"/>
      <c r="U86" s="83"/>
      <c r="V86" s="83"/>
      <c r="W86" s="71"/>
      <c r="X86" s="71"/>
      <c r="Y86" s="71"/>
      <c r="Z86" s="71"/>
      <c r="AA86" s="71"/>
      <c r="AB86" s="71"/>
      <c r="AC86" s="71"/>
      <c r="AD86" s="71"/>
      <c r="AE86" s="71"/>
      <c r="AF86" s="71"/>
      <c r="AG86" s="71"/>
      <c r="AH86" s="71"/>
    </row>
    <row r="87" spans="1:34" ht="11.25" customHeight="1">
      <c r="A87" s="83"/>
      <c r="B87" s="83"/>
      <c r="C87" s="83"/>
      <c r="D87" s="83"/>
      <c r="E87" s="83"/>
      <c r="F87" s="83"/>
      <c r="G87" s="83"/>
      <c r="H87" s="83"/>
      <c r="I87" s="83"/>
      <c r="J87" s="83"/>
      <c r="K87" s="83"/>
      <c r="L87" s="83"/>
      <c r="M87" s="83"/>
      <c r="N87" s="83"/>
      <c r="O87" s="83"/>
      <c r="P87" s="83"/>
      <c r="Q87" s="83"/>
      <c r="R87" s="83"/>
      <c r="S87" s="83"/>
      <c r="T87" s="83"/>
      <c r="U87" s="83"/>
      <c r="V87" s="83"/>
      <c r="W87" s="71"/>
      <c r="X87" s="71"/>
      <c r="Y87" s="71"/>
      <c r="Z87" s="71"/>
      <c r="AA87" s="71"/>
      <c r="AB87" s="71"/>
      <c r="AC87" s="71"/>
      <c r="AD87" s="71"/>
      <c r="AE87" s="71"/>
      <c r="AF87" s="71"/>
      <c r="AG87" s="71"/>
      <c r="AH87" s="71"/>
    </row>
  </sheetData>
  <sheetProtection password="DF83" sheet="1" objects="1" scenarios="1" selectLockedCells="1"/>
  <mergeCells count="158">
    <mergeCell ref="A79:J79"/>
    <mergeCell ref="A51:A52"/>
    <mergeCell ref="A85:V87"/>
    <mergeCell ref="A83:J83"/>
    <mergeCell ref="B2:C2"/>
    <mergeCell ref="E2:F2"/>
    <mergeCell ref="H2:I2"/>
    <mergeCell ref="B4:C4"/>
    <mergeCell ref="E4:F4"/>
    <mergeCell ref="H4:I4"/>
    <mergeCell ref="B61:G61"/>
    <mergeCell ref="N61:S61"/>
    <mergeCell ref="B63:G63"/>
    <mergeCell ref="N63:S63"/>
    <mergeCell ref="B47:G47"/>
    <mergeCell ref="N47:S47"/>
    <mergeCell ref="B49:G49"/>
    <mergeCell ref="N49:S49"/>
    <mergeCell ref="B14:G14"/>
    <mergeCell ref="I14:I15"/>
    <mergeCell ref="J14:J15"/>
    <mergeCell ref="M14:M15"/>
    <mergeCell ref="N14:S14"/>
    <mergeCell ref="A28:A29"/>
    <mergeCell ref="A77:J77"/>
    <mergeCell ref="M65:M66"/>
    <mergeCell ref="A81:J81"/>
    <mergeCell ref="N65:S65"/>
    <mergeCell ref="U42:U43"/>
    <mergeCell ref="B43:G43"/>
    <mergeCell ref="N43:S43"/>
    <mergeCell ref="B45:G45"/>
    <mergeCell ref="N45:S45"/>
    <mergeCell ref="A74:A75"/>
    <mergeCell ref="B74:G75"/>
    <mergeCell ref="I74:I75"/>
    <mergeCell ref="J74:J75"/>
    <mergeCell ref="M74:M75"/>
    <mergeCell ref="U65:U66"/>
    <mergeCell ref="U74:U75"/>
    <mergeCell ref="U51:U52"/>
    <mergeCell ref="A42:A43"/>
    <mergeCell ref="B42:G42"/>
    <mergeCell ref="I42:I43"/>
    <mergeCell ref="J42:J43"/>
    <mergeCell ref="M42:M43"/>
    <mergeCell ref="N42:S42"/>
    <mergeCell ref="B58:G58"/>
    <mergeCell ref="N58:S58"/>
    <mergeCell ref="N51:S52"/>
    <mergeCell ref="V74:V75"/>
    <mergeCell ref="N74:S75"/>
    <mergeCell ref="B70:G70"/>
    <mergeCell ref="N70:S70"/>
    <mergeCell ref="B72:G72"/>
    <mergeCell ref="N72:S72"/>
    <mergeCell ref="A60:A61"/>
    <mergeCell ref="B60:G60"/>
    <mergeCell ref="I60:I61"/>
    <mergeCell ref="J60:J61"/>
    <mergeCell ref="M60:M61"/>
    <mergeCell ref="N60:S60"/>
    <mergeCell ref="U60:U61"/>
    <mergeCell ref="V60:V61"/>
    <mergeCell ref="V65:V66"/>
    <mergeCell ref="B66:G66"/>
    <mergeCell ref="N66:S66"/>
    <mergeCell ref="B68:G68"/>
    <mergeCell ref="N68:S68"/>
    <mergeCell ref="A65:A66"/>
    <mergeCell ref="B65:G65"/>
    <mergeCell ref="I65:I66"/>
    <mergeCell ref="J65:J66"/>
    <mergeCell ref="A37:A38"/>
    <mergeCell ref="B37:G37"/>
    <mergeCell ref="I37:I38"/>
    <mergeCell ref="J37:J38"/>
    <mergeCell ref="M37:M38"/>
    <mergeCell ref="N37:S37"/>
    <mergeCell ref="V51:V52"/>
    <mergeCell ref="B56:G56"/>
    <mergeCell ref="N56:S56"/>
    <mergeCell ref="V42:V43"/>
    <mergeCell ref="U37:U38"/>
    <mergeCell ref="V37:V38"/>
    <mergeCell ref="B38:G38"/>
    <mergeCell ref="N38:S38"/>
    <mergeCell ref="B40:G40"/>
    <mergeCell ref="N40:S40"/>
    <mergeCell ref="B51:G52"/>
    <mergeCell ref="I51:I52"/>
    <mergeCell ref="J51:J52"/>
    <mergeCell ref="M51:M52"/>
    <mergeCell ref="A55:J55"/>
    <mergeCell ref="M55:V55"/>
    <mergeCell ref="A54:J54"/>
    <mergeCell ref="M54:V54"/>
    <mergeCell ref="U28:U29"/>
    <mergeCell ref="V28:V29"/>
    <mergeCell ref="B33:G33"/>
    <mergeCell ref="N33:S33"/>
    <mergeCell ref="B35:G35"/>
    <mergeCell ref="N35:S35"/>
    <mergeCell ref="B24:G24"/>
    <mergeCell ref="N24:S24"/>
    <mergeCell ref="B26:G26"/>
    <mergeCell ref="N26:S26"/>
    <mergeCell ref="N28:S29"/>
    <mergeCell ref="B28:G29"/>
    <mergeCell ref="I28:I29"/>
    <mergeCell ref="J28:J29"/>
    <mergeCell ref="M28:M29"/>
    <mergeCell ref="N20:S20"/>
    <mergeCell ref="B22:G22"/>
    <mergeCell ref="N22:S22"/>
    <mergeCell ref="A19:A20"/>
    <mergeCell ref="B19:G19"/>
    <mergeCell ref="I19:I20"/>
    <mergeCell ref="J19:J20"/>
    <mergeCell ref="M19:M20"/>
    <mergeCell ref="N19:S19"/>
    <mergeCell ref="A6:J6"/>
    <mergeCell ref="M6:V6"/>
    <mergeCell ref="B10:G10"/>
    <mergeCell ref="N10:S10"/>
    <mergeCell ref="A9:J9"/>
    <mergeCell ref="M9:V9"/>
    <mergeCell ref="A32:J32"/>
    <mergeCell ref="M32:V32"/>
    <mergeCell ref="A8:J8"/>
    <mergeCell ref="M8:V8"/>
    <mergeCell ref="A31:J31"/>
    <mergeCell ref="M31:V31"/>
    <mergeCell ref="U14:U15"/>
    <mergeCell ref="V14:V15"/>
    <mergeCell ref="B15:G15"/>
    <mergeCell ref="N15:S15"/>
    <mergeCell ref="B17:G17"/>
    <mergeCell ref="N17:S17"/>
    <mergeCell ref="B12:G12"/>
    <mergeCell ref="N12:S12"/>
    <mergeCell ref="A14:A15"/>
    <mergeCell ref="U19:U20"/>
    <mergeCell ref="V19:V20"/>
    <mergeCell ref="B20:G20"/>
    <mergeCell ref="M83:T83"/>
    <mergeCell ref="U83:V83"/>
    <mergeCell ref="M77:T77"/>
    <mergeCell ref="M78:T78"/>
    <mergeCell ref="U78:V78"/>
    <mergeCell ref="M79:T79"/>
    <mergeCell ref="U79:V79"/>
    <mergeCell ref="M80:T80"/>
    <mergeCell ref="U80:V80"/>
    <mergeCell ref="M81:T81"/>
    <mergeCell ref="U81:V81"/>
    <mergeCell ref="M82:T82"/>
    <mergeCell ref="U82:V82"/>
  </mergeCells>
  <conditionalFormatting sqref="V40 J40">
    <cfRule type="cellIs" dxfId="21" priority="25" operator="between">
      <formula>75</formula>
      <formula>80</formula>
    </cfRule>
    <cfRule type="cellIs" dxfId="20" priority="26" operator="lessThan">
      <formula>75</formula>
    </cfRule>
    <cfRule type="cellIs" dxfId="19" priority="27" operator="greaterThan">
      <formula>80</formula>
    </cfRule>
  </conditionalFormatting>
  <conditionalFormatting sqref="J17 V17">
    <cfRule type="cellIs" dxfId="18" priority="19" operator="lessThan">
      <formula>45</formula>
    </cfRule>
    <cfRule type="cellIs" dxfId="17" priority="20" operator="between">
      <formula>45</formula>
      <formula>50</formula>
    </cfRule>
    <cfRule type="cellIs" dxfId="16" priority="21" operator="greaterThan">
      <formula>50</formula>
    </cfRule>
  </conditionalFormatting>
  <conditionalFormatting sqref="J63 V63">
    <cfRule type="cellIs" dxfId="15" priority="16" operator="lessThan">
      <formula>145</formula>
    </cfRule>
    <cfRule type="cellIs" dxfId="14" priority="17" operator="between">
      <formula>145</formula>
      <formula>150</formula>
    </cfRule>
    <cfRule type="cellIs" dxfId="13" priority="18" operator="greaterThan">
      <formula>150</formula>
    </cfRule>
  </conditionalFormatting>
  <conditionalFormatting sqref="J33">
    <cfRule type="containsText" dxfId="12" priority="13" operator="containsText" text=",76">
      <formula>NOT(ISERROR(SEARCH(",76",J33)))</formula>
    </cfRule>
  </conditionalFormatting>
  <conditionalFormatting sqref="J68 V68 J45 V45 J22 V22">
    <cfRule type="cellIs" dxfId="11" priority="12" operator="lessThan">
      <formula>6000</formula>
    </cfRule>
  </conditionalFormatting>
  <conditionalFormatting sqref="A9:J9 M9:V9 A32:J32 M32:V32 A55:J55 M55:V55">
    <cfRule type="cellIs" dxfId="10" priority="11" operator="equal">
      <formula>8</formula>
    </cfRule>
    <cfRule type="cellIs" dxfId="9" priority="8" operator="equal">
      <formula>10</formula>
    </cfRule>
  </conditionalFormatting>
  <conditionalFormatting sqref="A9:J9 M9:V9">
    <cfRule type="cellIs" dxfId="8" priority="10" operator="equal">
      <formula>8.76</formula>
    </cfRule>
    <cfRule type="cellIs" dxfId="7" priority="7" operator="equal">
      <formula>10.76</formula>
    </cfRule>
  </conditionalFormatting>
  <conditionalFormatting sqref="A32:J32 M32:V32 A55:J55 M55:V55">
    <cfRule type="cellIs" dxfId="6" priority="9" operator="equal">
      <formula>8.76</formula>
    </cfRule>
    <cfRule type="cellIs" dxfId="5" priority="6" operator="equal">
      <formula>10.76</formula>
    </cfRule>
  </conditionalFormatting>
  <conditionalFormatting sqref="A9:J9 M9:V9 A32:J32 M32:V32">
    <cfRule type="cellIs" dxfId="4" priority="5" operator="equal">
      <formula>12</formula>
    </cfRule>
    <cfRule type="cellIs" dxfId="3" priority="3" operator="equal">
      <formula>12.76</formula>
    </cfRule>
  </conditionalFormatting>
  <conditionalFormatting sqref="A55:J55 M55:V55">
    <cfRule type="cellIs" dxfId="2" priority="4" operator="equal">
      <formula>12</formula>
    </cfRule>
    <cfRule type="cellIs" dxfId="1" priority="2" operator="equal">
      <formula>12.76</formula>
    </cfRule>
  </conditionalFormatting>
  <conditionalFormatting sqref="J14:J15 V14:V15 J37:J38 V37:V38 J60:J61 V60:V61">
    <cfRule type="cellIs" dxfId="0" priority="1" operator="lessThan">
      <formula>800</formula>
    </cfRule>
  </conditionalFormatting>
  <hyperlinks>
    <hyperlink ref="A31:J31" r:id="rId1" display="Slidetec optima 150"/>
    <hyperlink ref="M31:V31" r:id="rId2" display="Slidetec optima 150"/>
    <hyperlink ref="M78:Q78" location="'WM 1 F o S dW'!A1" display="Wandmontage 1 Flügel ohne Seitenteil bei durchlaufender Wand "/>
    <hyperlink ref="M79:Q79" location="'DM 1 F o S dW'!A1" display="Deckenmontage 1 Flügel ohne Seitenteil bei durchlaufender Wand "/>
    <hyperlink ref="M80:Q80" location="'WM 1 F o S ndW'!A1" display="Wandmontage 1 Flügel ohne Seitenteil bei nicht durchlaufender Wand"/>
    <hyperlink ref="M81:Q81" location="'DM 1 F o S ndW'!A1" display="Deckenmontage 1 Flügel ohne Seitenteil bei nicht durchlaufender Wand"/>
    <hyperlink ref="M82:Q82" location="'DM 1 F m S dW'!A1" display="Deckenmontage 1 Flügel mit Seitenteil bei durchlaufender Wand"/>
    <hyperlink ref="U78" location="'WM 1 F o S dW'!A1" display="WM 1 F o S dW"/>
    <hyperlink ref="U79" location="'DM 1 F o S dW'!A1" display="DM 1 F o S dW"/>
    <hyperlink ref="U80" location="'WM 1 F o S ndW'!A1" display="WM 1 F o S ndW"/>
    <hyperlink ref="U81" location="'DM 1 F o S ndW'!A1" display="DM 1 F o S ndW"/>
    <hyperlink ref="U82" location="'DM 1 F m S dW'!A1" display="DM 1 F m S dW"/>
    <hyperlink ref="M77:T77" location="Startseite!A1" display="Startseite"/>
    <hyperlink ref="A8:J8" r:id="rId3" display="Slidetec optima 50"/>
    <hyperlink ref="M8:V8" r:id="rId4" display="Slidetec optima 50"/>
    <hyperlink ref="A54:J54" r:id="rId5" display="Slidetec optima 150"/>
    <hyperlink ref="M54:V54" r:id="rId6" display="Slidetec optima 150"/>
    <hyperlink ref="B2" location="Startseite!A1" display="Startseite!A1"/>
    <hyperlink ref="E2" location="Startseite!A1" display="Startseite!A1"/>
    <hyperlink ref="H2" location="Startseite!A1" display="Startseite!A1"/>
    <hyperlink ref="B4" location="Startseite!A1" display="Startseite!A1"/>
    <hyperlink ref="E4" location="Startseite!A1" display="Startseite!A1"/>
    <hyperlink ref="H4" location="Startseite!A1" display="Startseite!A1"/>
    <hyperlink ref="A85:AH87" r:id="rId7" display="weitere Planungshilfen und Informationen finden Sie hier"/>
  </hyperlinks>
  <pageMargins left="0.7" right="0.7" top="0.78740157499999996" bottom="0.78740157499999996" header="0.3" footer="0.3"/>
  <pageSetup paperSize="9" orientation="portrait" r:id="rId8"/>
  <drawing r:id="rId9"/>
  <legacyDrawing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Startseite</vt:lpstr>
      <vt:lpstr>WM 1 F o S dW</vt:lpstr>
      <vt:lpstr>DM 1 F o S dW</vt:lpstr>
      <vt:lpstr>WM 1 F o S ndW</vt:lpstr>
      <vt:lpstr>DM 1 F o S ndW</vt:lpstr>
      <vt:lpstr>DM 1 F m S dW</vt:lpstr>
      <vt:lpstr>DM 1 F m F ndW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groth</dc:creator>
  <cp:lastModifiedBy>groth</cp:lastModifiedBy>
  <dcterms:created xsi:type="dcterms:W3CDTF">2015-09-01T13:24:26Z</dcterms:created>
  <dcterms:modified xsi:type="dcterms:W3CDTF">2015-09-11T16:01:56Z</dcterms:modified>
</cp:coreProperties>
</file>